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urbankon/Desktop/"/>
    </mc:Choice>
  </mc:AlternateContent>
  <xr:revisionPtr revIDLastSave="0" documentId="13_ncr:1_{EA316860-0816-274A-A5A1-750B3375C3C9}" xr6:coauthVersionLast="47" xr6:coauthVersionMax="47" xr10:uidLastSave="{00000000-0000-0000-0000-000000000000}"/>
  <bookViews>
    <workbookView xWindow="4840" yWindow="500" windowWidth="17800" windowHeight="17500" xr2:uid="{00000000-000D-0000-FFFF-FFFF00000000}"/>
  </bookViews>
  <sheets>
    <sheet name="Калкулатор ЗА ПЛАН " sheetId="2" r:id="rId1"/>
    <sheet name="КАЛКУЛАТОР ЗА ПРОЕКТ" sheetId="8" r:id="rId2"/>
    <sheet name="предходен калкулатор ЗА ПЛАН" sheetId="3" state="hidden" r:id="rId3"/>
    <sheet name="ДУП" sheetId="4" state="hidden" r:id="rId4"/>
    <sheet name="Sheet1" sheetId="5" state="hidden" r:id="rId5"/>
    <sheet name="ФАКТОРИ ЗА ГУП" sheetId="6" state="hidden" r:id="rId6"/>
    <sheet name="ГУП" sheetId="7" state="hidden" r:id="rId7"/>
  </sheets>
  <definedNames>
    <definedName name="_xlnm.Print_Area" localSheetId="0">'Калкулатор ЗА ПЛАН '!$A$1:$I$142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1" roundtripDataSignature="AMtx7mi5rK45HaPZsM7dJuwLlBS4DB6o3Q=="/>
    </ext>
  </extLst>
</workbook>
</file>

<file path=xl/calcChain.xml><?xml version="1.0" encoding="utf-8"?>
<calcChain xmlns="http://schemas.openxmlformats.org/spreadsheetml/2006/main">
  <c r="C26" i="8" l="1"/>
  <c r="C124" i="8"/>
  <c r="C48" i="8"/>
  <c r="C27" i="8"/>
  <c r="F102" i="8"/>
  <c r="G102" i="8" s="1"/>
  <c r="H102" i="8" s="1"/>
  <c r="F101" i="8"/>
  <c r="G101" i="8" s="1"/>
  <c r="H101" i="8" s="1"/>
  <c r="F100" i="8"/>
  <c r="G100" i="8" s="1"/>
  <c r="H100" i="8" s="1"/>
  <c r="F99" i="8"/>
  <c r="G99" i="8" s="1"/>
  <c r="H99" i="8" s="1"/>
  <c r="C95" i="8"/>
  <c r="C84" i="8"/>
  <c r="C85" i="8" s="1"/>
  <c r="C73" i="8"/>
  <c r="C57" i="8"/>
  <c r="C59" i="8" s="1"/>
  <c r="C47" i="8"/>
  <c r="C39" i="8"/>
  <c r="C38" i="8"/>
  <c r="C84" i="2"/>
  <c r="C72" i="2"/>
  <c r="C48" i="2"/>
  <c r="C39" i="2"/>
  <c r="C40" i="8" l="1"/>
  <c r="C49" i="8"/>
  <c r="C28" i="8"/>
  <c r="C106" i="8" s="1"/>
  <c r="C114" i="8" l="1"/>
  <c r="C113" i="8"/>
  <c r="C111" i="8"/>
  <c r="C112" i="8"/>
  <c r="D112" i="8" l="1"/>
  <c r="E112" i="8" s="1"/>
  <c r="E129" i="8" s="1"/>
  <c r="D111" i="8"/>
  <c r="E111" i="8" s="1"/>
  <c r="E128" i="8" s="1"/>
  <c r="C137" i="8" s="1"/>
  <c r="D113" i="8"/>
  <c r="E113" i="8" s="1"/>
  <c r="E130" i="8" s="1"/>
  <c r="F130" i="8" s="1"/>
  <c r="D114" i="8"/>
  <c r="E114" i="8" s="1"/>
  <c r="E131" i="8" s="1"/>
  <c r="F131" i="8" s="1"/>
  <c r="D137" i="8" l="1"/>
  <c r="E137" i="8" s="1"/>
  <c r="F128" i="8"/>
  <c r="C136" i="8"/>
  <c r="D136" i="8" s="1"/>
  <c r="E136" i="8" s="1"/>
  <c r="F129" i="8"/>
  <c r="C138" i="8"/>
  <c r="F114" i="8"/>
  <c r="F113" i="8"/>
  <c r="F111" i="8"/>
  <c r="F112" i="8"/>
  <c r="D138" i="8" l="1"/>
  <c r="E138" i="8" s="1"/>
  <c r="F137" i="8"/>
  <c r="F136" i="8"/>
  <c r="F138" i="8" l="1"/>
  <c r="C26" i="2" l="1"/>
  <c r="C38" i="2"/>
  <c r="D75" i="7" l="1"/>
  <c r="D74" i="7"/>
  <c r="D73" i="7"/>
  <c r="S72" i="7"/>
  <c r="R72" i="7"/>
  <c r="U72" i="7" s="1"/>
  <c r="W72" i="7" s="1"/>
  <c r="Q72" i="7"/>
  <c r="S71" i="7"/>
  <c r="R71" i="7"/>
  <c r="Q71" i="7"/>
  <c r="S70" i="7"/>
  <c r="R70" i="7"/>
  <c r="Q70" i="7"/>
  <c r="T70" i="7" s="1"/>
  <c r="V70" i="7" s="1"/>
  <c r="S69" i="7"/>
  <c r="R69" i="7"/>
  <c r="Q69" i="7"/>
  <c r="S68" i="7"/>
  <c r="R68" i="7"/>
  <c r="U68" i="7" s="1"/>
  <c r="W68" i="7" s="1"/>
  <c r="Q68" i="7"/>
  <c r="T68" i="7" s="1"/>
  <c r="V68" i="7" s="1"/>
  <c r="S67" i="7"/>
  <c r="R67" i="7"/>
  <c r="U67" i="7" s="1"/>
  <c r="W67" i="7" s="1"/>
  <c r="Q67" i="7"/>
  <c r="T67" i="7" s="1"/>
  <c r="V67" i="7" s="1"/>
  <c r="U66" i="7"/>
  <c r="W66" i="7" s="1"/>
  <c r="T66" i="7"/>
  <c r="V66" i="7" s="1"/>
  <c r="S66" i="7"/>
  <c r="R66" i="7"/>
  <c r="Q66" i="7"/>
  <c r="B66" i="7"/>
  <c r="S65" i="7"/>
  <c r="R65" i="7"/>
  <c r="Q65" i="7"/>
  <c r="D65" i="7"/>
  <c r="D64" i="7"/>
  <c r="D63" i="7"/>
  <c r="H57" i="7"/>
  <c r="L57" i="7" s="1"/>
  <c r="Q57" i="7" s="1"/>
  <c r="H56" i="7"/>
  <c r="L56" i="7" s="1"/>
  <c r="Q56" i="7" s="1"/>
  <c r="V56" i="7" s="1"/>
  <c r="H55" i="7"/>
  <c r="L55" i="7" s="1"/>
  <c r="Q55" i="7" s="1"/>
  <c r="H54" i="7"/>
  <c r="L54" i="7" s="1"/>
  <c r="Q54" i="7" s="1"/>
  <c r="H53" i="7"/>
  <c r="L53" i="7" s="1"/>
  <c r="Q53" i="7" s="1"/>
  <c r="H52" i="7"/>
  <c r="L52" i="7" s="1"/>
  <c r="Q52" i="7" s="1"/>
  <c r="H51" i="7"/>
  <c r="L51" i="7" s="1"/>
  <c r="Q51" i="7" s="1"/>
  <c r="H50" i="7"/>
  <c r="L50" i="7" s="1"/>
  <c r="Q50" i="7" s="1"/>
  <c r="H44" i="7"/>
  <c r="L44" i="7" s="1"/>
  <c r="Q44" i="7" s="1"/>
  <c r="H43" i="7"/>
  <c r="L43" i="7" s="1"/>
  <c r="Q43" i="7" s="1"/>
  <c r="H42" i="7"/>
  <c r="L42" i="7" s="1"/>
  <c r="Q42" i="7" s="1"/>
  <c r="H41" i="7"/>
  <c r="L41" i="7" s="1"/>
  <c r="Q41" i="7" s="1"/>
  <c r="H40" i="7"/>
  <c r="L40" i="7" s="1"/>
  <c r="Q40" i="7" s="1"/>
  <c r="H39" i="7"/>
  <c r="L39" i="7" s="1"/>
  <c r="Q39" i="7" s="1"/>
  <c r="H38" i="7"/>
  <c r="L38" i="7" s="1"/>
  <c r="Q38" i="7" s="1"/>
  <c r="H37" i="7"/>
  <c r="L37" i="7" s="1"/>
  <c r="Q37" i="7" s="1"/>
  <c r="H27" i="7"/>
  <c r="L27" i="7" s="1"/>
  <c r="Q27" i="7" s="1"/>
  <c r="H26" i="7"/>
  <c r="L26" i="7" s="1"/>
  <c r="Q26" i="7" s="1"/>
  <c r="H25" i="7"/>
  <c r="L25" i="7" s="1"/>
  <c r="Q25" i="7" s="1"/>
  <c r="H24" i="7"/>
  <c r="L24" i="7" s="1"/>
  <c r="Q24" i="7" s="1"/>
  <c r="H23" i="7"/>
  <c r="L23" i="7" s="1"/>
  <c r="Q23" i="7" s="1"/>
  <c r="H22" i="7"/>
  <c r="L22" i="7" s="1"/>
  <c r="Q22" i="7" s="1"/>
  <c r="H21" i="7"/>
  <c r="L21" i="7" s="1"/>
  <c r="Q21" i="7" s="1"/>
  <c r="H20" i="7"/>
  <c r="L20" i="7" s="1"/>
  <c r="Q20" i="7" s="1"/>
  <c r="L13" i="7"/>
  <c r="Q13" i="7" s="1"/>
  <c r="H13" i="7"/>
  <c r="H12" i="7"/>
  <c r="L12" i="7" s="1"/>
  <c r="Q12" i="7" s="1"/>
  <c r="H11" i="7"/>
  <c r="L11" i="7" s="1"/>
  <c r="Q11" i="7" s="1"/>
  <c r="H10" i="7"/>
  <c r="L10" i="7" s="1"/>
  <c r="Q10" i="7" s="1"/>
  <c r="H9" i="7"/>
  <c r="L9" i="7" s="1"/>
  <c r="Q9" i="7" s="1"/>
  <c r="H8" i="7"/>
  <c r="L8" i="7" s="1"/>
  <c r="Q8" i="7" s="1"/>
  <c r="H7" i="7"/>
  <c r="L7" i="7" s="1"/>
  <c r="Q7" i="7" s="1"/>
  <c r="H6" i="7"/>
  <c r="L6" i="7" s="1"/>
  <c r="Q6" i="7" s="1"/>
  <c r="Z17" i="6"/>
  <c r="W17" i="6"/>
  <c r="U17" i="6"/>
  <c r="S17" i="6"/>
  <c r="O17" i="6"/>
  <c r="L17" i="6"/>
  <c r="G17" i="6"/>
  <c r="Z16" i="6"/>
  <c r="W16" i="6"/>
  <c r="U16" i="6"/>
  <c r="S16" i="6"/>
  <c r="O16" i="6"/>
  <c r="L16" i="6"/>
  <c r="G16" i="6"/>
  <c r="Z15" i="6"/>
  <c r="W15" i="6"/>
  <c r="U15" i="6"/>
  <c r="S15" i="6"/>
  <c r="O15" i="6"/>
  <c r="L15" i="6"/>
  <c r="G15" i="6"/>
  <c r="Z14" i="6"/>
  <c r="W14" i="6"/>
  <c r="U14" i="6"/>
  <c r="S14" i="6"/>
  <c r="O14" i="6"/>
  <c r="L14" i="6"/>
  <c r="G14" i="6"/>
  <c r="Z13" i="6"/>
  <c r="W13" i="6"/>
  <c r="U13" i="6"/>
  <c r="S13" i="6"/>
  <c r="O13" i="6"/>
  <c r="L13" i="6"/>
  <c r="G13" i="6"/>
  <c r="Z12" i="6"/>
  <c r="W12" i="6"/>
  <c r="U12" i="6"/>
  <c r="S12" i="6"/>
  <c r="O12" i="6"/>
  <c r="L12" i="6"/>
  <c r="G12" i="6"/>
  <c r="Z11" i="6"/>
  <c r="Z10" i="6"/>
  <c r="Z9" i="6"/>
  <c r="Z8" i="6"/>
  <c r="Z7" i="6"/>
  <c r="E88" i="5"/>
  <c r="F88" i="5" s="1"/>
  <c r="G88" i="5" s="1"/>
  <c r="E87" i="5"/>
  <c r="F87" i="5" s="1"/>
  <c r="G87" i="5" s="1"/>
  <c r="E86" i="5"/>
  <c r="F86" i="5" s="1"/>
  <c r="G86" i="5" s="1"/>
  <c r="B82" i="5"/>
  <c r="B56" i="5"/>
  <c r="B58" i="5" s="1"/>
  <c r="B46" i="5"/>
  <c r="B48" i="5" s="1"/>
  <c r="B37" i="5"/>
  <c r="B39" i="5" s="1"/>
  <c r="B25" i="5"/>
  <c r="B27" i="5" s="1"/>
  <c r="C8" i="5"/>
  <c r="C7" i="5"/>
  <c r="C6" i="5"/>
  <c r="AC178" i="4"/>
  <c r="AB178" i="4"/>
  <c r="AA178" i="4"/>
  <c r="Z178" i="4"/>
  <c r="Y178" i="4"/>
  <c r="E178" i="4"/>
  <c r="AC177" i="4"/>
  <c r="AB177" i="4"/>
  <c r="AA177" i="4"/>
  <c r="Z177" i="4"/>
  <c r="Y177" i="4"/>
  <c r="E177" i="4"/>
  <c r="AC176" i="4"/>
  <c r="AB176" i="4"/>
  <c r="AA176" i="4"/>
  <c r="Z176" i="4"/>
  <c r="Y176" i="4"/>
  <c r="E176" i="4"/>
  <c r="AJ175" i="4"/>
  <c r="AC175" i="4"/>
  <c r="AB175" i="4"/>
  <c r="AA175" i="4"/>
  <c r="Z175" i="4"/>
  <c r="Y175" i="4"/>
  <c r="AE175" i="4" s="1"/>
  <c r="E175" i="4"/>
  <c r="AC174" i="4"/>
  <c r="AG174" i="4" s="1"/>
  <c r="AK174" i="4" s="1"/>
  <c r="AB174" i="4"/>
  <c r="AA174" i="4"/>
  <c r="Z174" i="4"/>
  <c r="Y174" i="4"/>
  <c r="E174" i="4"/>
  <c r="AC173" i="4"/>
  <c r="AB173" i="4"/>
  <c r="AA173" i="4"/>
  <c r="Z173" i="4"/>
  <c r="Y173" i="4"/>
  <c r="E173" i="4"/>
  <c r="AC172" i="4"/>
  <c r="AB172" i="4"/>
  <c r="AA172" i="4"/>
  <c r="Z172" i="4"/>
  <c r="Y172" i="4"/>
  <c r="E172" i="4"/>
  <c r="AC171" i="4"/>
  <c r="AG171" i="4" s="1"/>
  <c r="AK171" i="4" s="1"/>
  <c r="AB171" i="4"/>
  <c r="AA171" i="4"/>
  <c r="Z171" i="4"/>
  <c r="Y171" i="4"/>
  <c r="AE171" i="4" s="1"/>
  <c r="AJ171" i="4" s="1"/>
  <c r="E171" i="4"/>
  <c r="AE170" i="4"/>
  <c r="AJ170" i="4" s="1"/>
  <c r="AC170" i="4"/>
  <c r="AG170" i="4" s="1"/>
  <c r="AK170" i="4" s="1"/>
  <c r="AB170" i="4"/>
  <c r="AA170" i="4"/>
  <c r="Z170" i="4"/>
  <c r="Y170" i="4"/>
  <c r="E170" i="4"/>
  <c r="AC169" i="4"/>
  <c r="AB169" i="4"/>
  <c r="AA169" i="4"/>
  <c r="Z169" i="4"/>
  <c r="Y169" i="4"/>
  <c r="E169" i="4"/>
  <c r="AC168" i="4"/>
  <c r="AB168" i="4"/>
  <c r="AA168" i="4"/>
  <c r="Z168" i="4"/>
  <c r="Y168" i="4"/>
  <c r="E168" i="4"/>
  <c r="AC167" i="4"/>
  <c r="AB167" i="4"/>
  <c r="AA167" i="4"/>
  <c r="Z167" i="4"/>
  <c r="Y167" i="4"/>
  <c r="E167" i="4"/>
  <c r="AC166" i="4"/>
  <c r="AB166" i="4"/>
  <c r="AA166" i="4"/>
  <c r="Z166" i="4"/>
  <c r="Y166" i="4"/>
  <c r="E166" i="4"/>
  <c r="AC165" i="4"/>
  <c r="AG165" i="4" s="1"/>
  <c r="AK165" i="4" s="1"/>
  <c r="AB165" i="4"/>
  <c r="AA165" i="4"/>
  <c r="Z165" i="4"/>
  <c r="Y165" i="4"/>
  <c r="E165" i="4"/>
  <c r="AG164" i="4"/>
  <c r="AK164" i="4" s="1"/>
  <c r="AC164" i="4"/>
  <c r="AB164" i="4"/>
  <c r="AA164" i="4"/>
  <c r="Z164" i="4"/>
  <c r="Y164" i="4"/>
  <c r="AE164" i="4" s="1"/>
  <c r="AJ164" i="4" s="1"/>
  <c r="E164" i="4"/>
  <c r="AG163" i="4"/>
  <c r="AK163" i="4" s="1"/>
  <c r="AC163" i="4"/>
  <c r="AB163" i="4"/>
  <c r="AA163" i="4"/>
  <c r="Z163" i="4"/>
  <c r="Y163" i="4"/>
  <c r="AE163" i="4" s="1"/>
  <c r="AJ163" i="4" s="1"/>
  <c r="E163" i="4"/>
  <c r="AC162" i="4"/>
  <c r="AB162" i="4"/>
  <c r="AA162" i="4"/>
  <c r="Z162" i="4"/>
  <c r="Y162" i="4"/>
  <c r="E162" i="4"/>
  <c r="AC161" i="4"/>
  <c r="AB161" i="4"/>
  <c r="AA161" i="4"/>
  <c r="Z161" i="4"/>
  <c r="Y161" i="4"/>
  <c r="E161" i="4"/>
  <c r="AC160" i="4"/>
  <c r="AG160" i="4" s="1"/>
  <c r="AK160" i="4" s="1"/>
  <c r="AB160" i="4"/>
  <c r="AA160" i="4"/>
  <c r="Z160" i="4"/>
  <c r="Y160" i="4"/>
  <c r="E160" i="4"/>
  <c r="AC159" i="4"/>
  <c r="AG159" i="4" s="1"/>
  <c r="AK159" i="4" s="1"/>
  <c r="AB159" i="4"/>
  <c r="AA159" i="4"/>
  <c r="Z159" i="4"/>
  <c r="Y159" i="4"/>
  <c r="E159" i="4"/>
  <c r="AC158" i="4"/>
  <c r="AG158" i="4" s="1"/>
  <c r="AK158" i="4" s="1"/>
  <c r="AB158" i="4"/>
  <c r="AA158" i="4"/>
  <c r="Z158" i="4"/>
  <c r="Y158" i="4"/>
  <c r="AE158" i="4" s="1"/>
  <c r="AJ158" i="4" s="1"/>
  <c r="E158" i="4"/>
  <c r="AC157" i="4"/>
  <c r="AB157" i="4"/>
  <c r="AA157" i="4"/>
  <c r="Z157" i="4"/>
  <c r="Y157" i="4"/>
  <c r="E157" i="4"/>
  <c r="AC156" i="4"/>
  <c r="AG156" i="4" s="1"/>
  <c r="AK156" i="4" s="1"/>
  <c r="AQ156" i="4" s="1"/>
  <c r="AB156" i="4"/>
  <c r="AA156" i="4"/>
  <c r="Z156" i="4"/>
  <c r="Y156" i="4"/>
  <c r="E156" i="4"/>
  <c r="AC155" i="4"/>
  <c r="AB155" i="4"/>
  <c r="AA155" i="4"/>
  <c r="Z155" i="4"/>
  <c r="Y155" i="4"/>
  <c r="E155" i="4"/>
  <c r="AC154" i="4"/>
  <c r="AG154" i="4" s="1"/>
  <c r="AK154" i="4" s="1"/>
  <c r="AB154" i="4"/>
  <c r="AA154" i="4"/>
  <c r="Z154" i="4"/>
  <c r="Y154" i="4"/>
  <c r="AE154" i="4" s="1"/>
  <c r="AJ154" i="4" s="1"/>
  <c r="E154" i="4"/>
  <c r="AC153" i="4"/>
  <c r="AB153" i="4"/>
  <c r="AA153" i="4"/>
  <c r="Z153" i="4"/>
  <c r="Y153" i="4"/>
  <c r="E153" i="4"/>
  <c r="AC152" i="4"/>
  <c r="AB152" i="4"/>
  <c r="AA152" i="4"/>
  <c r="Z152" i="4"/>
  <c r="Y152" i="4"/>
  <c r="E152" i="4"/>
  <c r="AC151" i="4"/>
  <c r="AG151" i="4" s="1"/>
  <c r="AK151" i="4" s="1"/>
  <c r="AB151" i="4"/>
  <c r="AA151" i="4"/>
  <c r="Z151" i="4"/>
  <c r="Y151" i="4"/>
  <c r="E151" i="4"/>
  <c r="AC150" i="4"/>
  <c r="AG150" i="4" s="1"/>
  <c r="AK150" i="4" s="1"/>
  <c r="AQ150" i="4" s="1"/>
  <c r="AB150" i="4"/>
  <c r="AA150" i="4"/>
  <c r="Z150" i="4"/>
  <c r="Y150" i="4"/>
  <c r="E150" i="4"/>
  <c r="AC149" i="4"/>
  <c r="AB149" i="4"/>
  <c r="AA149" i="4"/>
  <c r="Z149" i="4"/>
  <c r="Y149" i="4"/>
  <c r="E149" i="4"/>
  <c r="AC146" i="4"/>
  <c r="AB146" i="4"/>
  <c r="AA146" i="4"/>
  <c r="Z146" i="4"/>
  <c r="Y146" i="4"/>
  <c r="E146" i="4"/>
  <c r="AE146" i="4" s="1"/>
  <c r="AJ146" i="4" s="1"/>
  <c r="AC145" i="4"/>
  <c r="AB145" i="4"/>
  <c r="AA145" i="4"/>
  <c r="Z145" i="4"/>
  <c r="Y145" i="4"/>
  <c r="E145" i="4"/>
  <c r="AC144" i="4"/>
  <c r="AG144" i="4" s="1"/>
  <c r="AK144" i="4" s="1"/>
  <c r="AB144" i="4"/>
  <c r="AA144" i="4"/>
  <c r="Z144" i="4"/>
  <c r="Y144" i="4"/>
  <c r="E144" i="4"/>
  <c r="AC143" i="4"/>
  <c r="AG143" i="4" s="1"/>
  <c r="AK143" i="4" s="1"/>
  <c r="AQ143" i="4" s="1"/>
  <c r="AB143" i="4"/>
  <c r="AA143" i="4"/>
  <c r="Z143" i="4"/>
  <c r="Y143" i="4"/>
  <c r="E143" i="4"/>
  <c r="AC142" i="4"/>
  <c r="AB142" i="4"/>
  <c r="AA142" i="4"/>
  <c r="Z142" i="4"/>
  <c r="Y142" i="4"/>
  <c r="E142" i="4"/>
  <c r="AC141" i="4"/>
  <c r="AB141" i="4"/>
  <c r="AA141" i="4"/>
  <c r="Z141" i="4"/>
  <c r="Y141" i="4"/>
  <c r="E141" i="4"/>
  <c r="AC140" i="4"/>
  <c r="AG140" i="4" s="1"/>
  <c r="AK140" i="4" s="1"/>
  <c r="AB140" i="4"/>
  <c r="AA140" i="4"/>
  <c r="Z140" i="4"/>
  <c r="Y140" i="4"/>
  <c r="E140" i="4"/>
  <c r="AE139" i="4"/>
  <c r="AJ139" i="4" s="1"/>
  <c r="AC139" i="4"/>
  <c r="AG139" i="4" s="1"/>
  <c r="AK139" i="4" s="1"/>
  <c r="AB139" i="4"/>
  <c r="AA139" i="4"/>
  <c r="Z139" i="4"/>
  <c r="Y139" i="4"/>
  <c r="E139" i="4"/>
  <c r="AC138" i="4"/>
  <c r="AB138" i="4"/>
  <c r="AA138" i="4"/>
  <c r="Z138" i="4"/>
  <c r="Y138" i="4"/>
  <c r="E138" i="4"/>
  <c r="AE138" i="4" s="1"/>
  <c r="AJ138" i="4" s="1"/>
  <c r="AC137" i="4"/>
  <c r="AB137" i="4"/>
  <c r="AA137" i="4"/>
  <c r="Z137" i="4"/>
  <c r="Y137" i="4"/>
  <c r="E137" i="4"/>
  <c r="AC136" i="4"/>
  <c r="AB136" i="4"/>
  <c r="AA136" i="4"/>
  <c r="Z136" i="4"/>
  <c r="Y136" i="4"/>
  <c r="E136" i="4"/>
  <c r="AC135" i="4"/>
  <c r="AB135" i="4"/>
  <c r="AA135" i="4"/>
  <c r="Z135" i="4"/>
  <c r="Y135" i="4"/>
  <c r="E135" i="4"/>
  <c r="AC134" i="4"/>
  <c r="AG134" i="4" s="1"/>
  <c r="AK134" i="4" s="1"/>
  <c r="AB134" i="4"/>
  <c r="AA134" i="4"/>
  <c r="Z134" i="4"/>
  <c r="Y134" i="4"/>
  <c r="E134" i="4"/>
  <c r="AC133" i="4"/>
  <c r="AB133" i="4"/>
  <c r="AA133" i="4"/>
  <c r="Z133" i="4"/>
  <c r="Y133" i="4"/>
  <c r="E133" i="4"/>
  <c r="AC132" i="4"/>
  <c r="AB132" i="4"/>
  <c r="AA132" i="4"/>
  <c r="Z132" i="4"/>
  <c r="Y132" i="4"/>
  <c r="E132" i="4"/>
  <c r="AE132" i="4" s="1"/>
  <c r="AJ132" i="4" s="1"/>
  <c r="AC131" i="4"/>
  <c r="AB131" i="4"/>
  <c r="AA131" i="4"/>
  <c r="Z131" i="4"/>
  <c r="Y131" i="4"/>
  <c r="E131" i="4"/>
  <c r="AC130" i="4"/>
  <c r="AB130" i="4"/>
  <c r="AA130" i="4"/>
  <c r="Z130" i="4"/>
  <c r="Y130" i="4"/>
  <c r="E130" i="4"/>
  <c r="AC129" i="4"/>
  <c r="AG129" i="4" s="1"/>
  <c r="AK129" i="4" s="1"/>
  <c r="AB129" i="4"/>
  <c r="AA129" i="4"/>
  <c r="Z129" i="4"/>
  <c r="Y129" i="4"/>
  <c r="E129" i="4"/>
  <c r="AC128" i="4"/>
  <c r="AB128" i="4"/>
  <c r="AA128" i="4"/>
  <c r="Z128" i="4"/>
  <c r="Y128" i="4"/>
  <c r="E128" i="4"/>
  <c r="AE128" i="4" s="1"/>
  <c r="AJ128" i="4" s="1"/>
  <c r="AC127" i="4"/>
  <c r="AB127" i="4"/>
  <c r="AA127" i="4"/>
  <c r="Z127" i="4"/>
  <c r="Y127" i="4"/>
  <c r="E127" i="4"/>
  <c r="AE127" i="4" s="1"/>
  <c r="AJ127" i="4" s="1"/>
  <c r="AC126" i="4"/>
  <c r="AB126" i="4"/>
  <c r="AA126" i="4"/>
  <c r="Z126" i="4"/>
  <c r="Y126" i="4"/>
  <c r="E126" i="4"/>
  <c r="AC125" i="4"/>
  <c r="AB125" i="4"/>
  <c r="AA125" i="4"/>
  <c r="Z125" i="4"/>
  <c r="Y125" i="4"/>
  <c r="E125" i="4"/>
  <c r="AC124" i="4"/>
  <c r="AB124" i="4"/>
  <c r="AA124" i="4"/>
  <c r="Z124" i="4"/>
  <c r="Y124" i="4"/>
  <c r="E124" i="4"/>
  <c r="AC123" i="4"/>
  <c r="AB123" i="4"/>
  <c r="AA123" i="4"/>
  <c r="Z123" i="4"/>
  <c r="Y123" i="4"/>
  <c r="E123" i="4"/>
  <c r="AC122" i="4"/>
  <c r="AG122" i="4" s="1"/>
  <c r="AK122" i="4" s="1"/>
  <c r="AB122" i="4"/>
  <c r="AA122" i="4"/>
  <c r="Z122" i="4"/>
  <c r="Y122" i="4"/>
  <c r="E122" i="4"/>
  <c r="AC121" i="4"/>
  <c r="AB121" i="4"/>
  <c r="AA121" i="4"/>
  <c r="Z121" i="4"/>
  <c r="Y121" i="4"/>
  <c r="E121" i="4"/>
  <c r="AJ120" i="4"/>
  <c r="AC120" i="4"/>
  <c r="AB120" i="4"/>
  <c r="AA120" i="4"/>
  <c r="Z120" i="4"/>
  <c r="Y120" i="4"/>
  <c r="E120" i="4"/>
  <c r="AE120" i="4" s="1"/>
  <c r="AC119" i="4"/>
  <c r="AG119" i="4" s="1"/>
  <c r="AK119" i="4" s="1"/>
  <c r="AQ119" i="4" s="1"/>
  <c r="AB119" i="4"/>
  <c r="AA119" i="4"/>
  <c r="Z119" i="4"/>
  <c r="Y119" i="4"/>
  <c r="AE119" i="4" s="1"/>
  <c r="AJ119" i="4" s="1"/>
  <c r="AO119" i="4" s="1"/>
  <c r="E119" i="4"/>
  <c r="AC118" i="4"/>
  <c r="AB118" i="4"/>
  <c r="AA118" i="4"/>
  <c r="Z118" i="4"/>
  <c r="Y118" i="4"/>
  <c r="E118" i="4"/>
  <c r="AC117" i="4"/>
  <c r="AB117" i="4"/>
  <c r="AA117" i="4"/>
  <c r="Z117" i="4"/>
  <c r="Y117" i="4"/>
  <c r="E117" i="4"/>
  <c r="AC116" i="4"/>
  <c r="AB116" i="4"/>
  <c r="AA116" i="4"/>
  <c r="Z116" i="4"/>
  <c r="Y116" i="4"/>
  <c r="E116" i="4"/>
  <c r="AC115" i="4"/>
  <c r="AG115" i="4" s="1"/>
  <c r="AK115" i="4" s="1"/>
  <c r="AB115" i="4"/>
  <c r="AA115" i="4"/>
  <c r="Z115" i="4"/>
  <c r="Y115" i="4"/>
  <c r="AE115" i="4" s="1"/>
  <c r="AJ115" i="4" s="1"/>
  <c r="E115" i="4"/>
  <c r="AC114" i="4"/>
  <c r="AB114" i="4"/>
  <c r="AA114" i="4"/>
  <c r="Z114" i="4"/>
  <c r="Y114" i="4"/>
  <c r="E114" i="4"/>
  <c r="AG114" i="4" s="1"/>
  <c r="AK114" i="4" s="1"/>
  <c r="AC113" i="4"/>
  <c r="AB113" i="4"/>
  <c r="AA113" i="4"/>
  <c r="Z113" i="4"/>
  <c r="Y113" i="4"/>
  <c r="E113" i="4"/>
  <c r="AO112" i="4"/>
  <c r="AC112" i="4"/>
  <c r="AB112" i="4"/>
  <c r="AA112" i="4"/>
  <c r="Z112" i="4"/>
  <c r="Y112" i="4"/>
  <c r="E112" i="4"/>
  <c r="AE112" i="4" s="1"/>
  <c r="AJ112" i="4" s="1"/>
  <c r="AL112" i="4" s="1"/>
  <c r="AC111" i="4"/>
  <c r="AB111" i="4"/>
  <c r="AA111" i="4"/>
  <c r="Z111" i="4"/>
  <c r="Y111" i="4"/>
  <c r="AE111" i="4" s="1"/>
  <c r="AJ111" i="4" s="1"/>
  <c r="E111" i="4"/>
  <c r="AC110" i="4"/>
  <c r="AB110" i="4"/>
  <c r="AA110" i="4"/>
  <c r="Z110" i="4"/>
  <c r="Y110" i="4"/>
  <c r="E110" i="4"/>
  <c r="AC109" i="4"/>
  <c r="AB109" i="4"/>
  <c r="AA109" i="4"/>
  <c r="Z109" i="4"/>
  <c r="Y109" i="4"/>
  <c r="E109" i="4"/>
  <c r="AC108" i="4"/>
  <c r="AB108" i="4"/>
  <c r="AA108" i="4"/>
  <c r="Z108" i="4"/>
  <c r="Y108" i="4"/>
  <c r="E108" i="4"/>
  <c r="AO107" i="4"/>
  <c r="AC107" i="4"/>
  <c r="AB107" i="4"/>
  <c r="AA107" i="4"/>
  <c r="Z107" i="4"/>
  <c r="Y107" i="4"/>
  <c r="E107" i="4"/>
  <c r="AE107" i="4" s="1"/>
  <c r="AJ107" i="4" s="1"/>
  <c r="AC102" i="4"/>
  <c r="AB102" i="4"/>
  <c r="AA102" i="4"/>
  <c r="Z102" i="4"/>
  <c r="Y102" i="4"/>
  <c r="E102" i="4"/>
  <c r="AC101" i="4"/>
  <c r="AB101" i="4"/>
  <c r="AA101" i="4"/>
  <c r="Z101" i="4"/>
  <c r="Y101" i="4"/>
  <c r="E101" i="4"/>
  <c r="AE101" i="4" s="1"/>
  <c r="AJ101" i="4" s="1"/>
  <c r="AC100" i="4"/>
  <c r="AG100" i="4" s="1"/>
  <c r="AK100" i="4" s="1"/>
  <c r="AB100" i="4"/>
  <c r="AA100" i="4"/>
  <c r="Z100" i="4"/>
  <c r="Y100" i="4"/>
  <c r="E100" i="4"/>
  <c r="AE100" i="4" s="1"/>
  <c r="AJ100" i="4" s="1"/>
  <c r="AC99" i="4"/>
  <c r="AB99" i="4"/>
  <c r="AA99" i="4"/>
  <c r="Z99" i="4"/>
  <c r="Y99" i="4"/>
  <c r="E99" i="4"/>
  <c r="AC98" i="4"/>
  <c r="AB98" i="4"/>
  <c r="AA98" i="4"/>
  <c r="Z98" i="4"/>
  <c r="Y98" i="4"/>
  <c r="E98" i="4"/>
  <c r="AG98" i="4" s="1"/>
  <c r="AK98" i="4" s="1"/>
  <c r="AC97" i="4"/>
  <c r="AB97" i="4"/>
  <c r="AA97" i="4"/>
  <c r="Z97" i="4"/>
  <c r="Y97" i="4"/>
  <c r="E97" i="4"/>
  <c r="AC96" i="4"/>
  <c r="AB96" i="4"/>
  <c r="AA96" i="4"/>
  <c r="Z96" i="4"/>
  <c r="Y96" i="4"/>
  <c r="E96" i="4"/>
  <c r="AE96" i="4" s="1"/>
  <c r="AJ96" i="4" s="1"/>
  <c r="AC95" i="4"/>
  <c r="AB95" i="4"/>
  <c r="AA95" i="4"/>
  <c r="Z95" i="4"/>
  <c r="Y95" i="4"/>
  <c r="E95" i="4"/>
  <c r="AC94" i="4"/>
  <c r="AB94" i="4"/>
  <c r="AA94" i="4"/>
  <c r="Z94" i="4"/>
  <c r="Y94" i="4"/>
  <c r="E94" i="4"/>
  <c r="AC93" i="4"/>
  <c r="AB93" i="4"/>
  <c r="AA93" i="4"/>
  <c r="Z93" i="4"/>
  <c r="Y93" i="4"/>
  <c r="E93" i="4"/>
  <c r="AC92" i="4"/>
  <c r="AB92" i="4"/>
  <c r="AA92" i="4"/>
  <c r="Z92" i="4"/>
  <c r="Y92" i="4"/>
  <c r="E92" i="4"/>
  <c r="AG92" i="4" s="1"/>
  <c r="AK92" i="4" s="1"/>
  <c r="AC91" i="4"/>
  <c r="AB91" i="4"/>
  <c r="AA91" i="4"/>
  <c r="Z91" i="4"/>
  <c r="Y91" i="4"/>
  <c r="E91" i="4"/>
  <c r="AC90" i="4"/>
  <c r="AG90" i="4" s="1"/>
  <c r="AK90" i="4" s="1"/>
  <c r="AM90" i="4" s="1"/>
  <c r="AB90" i="4"/>
  <c r="AA90" i="4"/>
  <c r="Z90" i="4"/>
  <c r="Y90" i="4"/>
  <c r="E90" i="4"/>
  <c r="AC89" i="4"/>
  <c r="AB89" i="4"/>
  <c r="AA89" i="4"/>
  <c r="Z89" i="4"/>
  <c r="Y89" i="4"/>
  <c r="E89" i="4"/>
  <c r="AC88" i="4"/>
  <c r="AB88" i="4"/>
  <c r="AA88" i="4"/>
  <c r="Z88" i="4"/>
  <c r="Y88" i="4"/>
  <c r="E88" i="4"/>
  <c r="AC87" i="4"/>
  <c r="AB87" i="4"/>
  <c r="AA87" i="4"/>
  <c r="Z87" i="4"/>
  <c r="Y87" i="4"/>
  <c r="E87" i="4"/>
  <c r="AE87" i="4" s="1"/>
  <c r="AJ87" i="4" s="1"/>
  <c r="AC86" i="4"/>
  <c r="AB86" i="4"/>
  <c r="AA86" i="4"/>
  <c r="Z86" i="4"/>
  <c r="Y86" i="4"/>
  <c r="E86" i="4"/>
  <c r="AC85" i="4"/>
  <c r="AB85" i="4"/>
  <c r="AA85" i="4"/>
  <c r="Z85" i="4"/>
  <c r="Y85" i="4"/>
  <c r="E85" i="4"/>
  <c r="AG85" i="4" s="1"/>
  <c r="AK85" i="4" s="1"/>
  <c r="AC84" i="4"/>
  <c r="AB84" i="4"/>
  <c r="AA84" i="4"/>
  <c r="Z84" i="4"/>
  <c r="Y84" i="4"/>
  <c r="E84" i="4"/>
  <c r="AG84" i="4" s="1"/>
  <c r="AK84" i="4" s="1"/>
  <c r="AC83" i="4"/>
  <c r="AB83" i="4"/>
  <c r="AA83" i="4"/>
  <c r="Z83" i="4"/>
  <c r="Y83" i="4"/>
  <c r="E83" i="4"/>
  <c r="AC78" i="4"/>
  <c r="AB78" i="4"/>
  <c r="AA78" i="4"/>
  <c r="Z78" i="4"/>
  <c r="Y78" i="4"/>
  <c r="E78" i="4"/>
  <c r="AC77" i="4"/>
  <c r="AG77" i="4" s="1"/>
  <c r="AK77" i="4" s="1"/>
  <c r="AB77" i="4"/>
  <c r="AA77" i="4"/>
  <c r="Z77" i="4"/>
  <c r="Y77" i="4"/>
  <c r="E77" i="4"/>
  <c r="AE77" i="4" s="1"/>
  <c r="AJ77" i="4" s="1"/>
  <c r="AO77" i="4" s="1"/>
  <c r="AC76" i="4"/>
  <c r="AB76" i="4"/>
  <c r="AA76" i="4"/>
  <c r="Z76" i="4"/>
  <c r="Y76" i="4"/>
  <c r="E76" i="4"/>
  <c r="AE76" i="4" s="1"/>
  <c r="AJ76" i="4" s="1"/>
  <c r="AL76" i="4" s="1"/>
  <c r="AC75" i="4"/>
  <c r="AB75" i="4"/>
  <c r="AA75" i="4"/>
  <c r="Z75" i="4"/>
  <c r="Y75" i="4"/>
  <c r="E75" i="4"/>
  <c r="AE75" i="4" s="1"/>
  <c r="AJ75" i="4" s="1"/>
  <c r="AC74" i="4"/>
  <c r="AB74" i="4"/>
  <c r="AA74" i="4"/>
  <c r="Z74" i="4"/>
  <c r="Y74" i="4"/>
  <c r="E74" i="4"/>
  <c r="AC73" i="4"/>
  <c r="AB73" i="4"/>
  <c r="AA73" i="4"/>
  <c r="Z73" i="4"/>
  <c r="Y73" i="4"/>
  <c r="E73" i="4"/>
  <c r="AC72" i="4"/>
  <c r="AB72" i="4"/>
  <c r="AA72" i="4"/>
  <c r="Z72" i="4"/>
  <c r="Y72" i="4"/>
  <c r="E72" i="4"/>
  <c r="AC71" i="4"/>
  <c r="AB71" i="4"/>
  <c r="AA71" i="4"/>
  <c r="Z71" i="4"/>
  <c r="Y71" i="4"/>
  <c r="E71" i="4"/>
  <c r="AC70" i="4"/>
  <c r="AB70" i="4"/>
  <c r="AA70" i="4"/>
  <c r="Z70" i="4"/>
  <c r="Y70" i="4"/>
  <c r="E70" i="4"/>
  <c r="AE70" i="4" s="1"/>
  <c r="AJ70" i="4" s="1"/>
  <c r="AL70" i="4" s="1"/>
  <c r="AC69" i="4"/>
  <c r="AB69" i="4"/>
  <c r="AA69" i="4"/>
  <c r="Z69" i="4"/>
  <c r="Y69" i="4"/>
  <c r="E69" i="4"/>
  <c r="AE69" i="4" s="1"/>
  <c r="AJ69" i="4" s="1"/>
  <c r="AC68" i="4"/>
  <c r="AB68" i="4"/>
  <c r="AA68" i="4"/>
  <c r="Z68" i="4"/>
  <c r="Y68" i="4"/>
  <c r="E68" i="4"/>
  <c r="AC67" i="4"/>
  <c r="AB67" i="4"/>
  <c r="AA67" i="4"/>
  <c r="Z67" i="4"/>
  <c r="Y67" i="4"/>
  <c r="E67" i="4"/>
  <c r="AC66" i="4"/>
  <c r="AB66" i="4"/>
  <c r="AA66" i="4"/>
  <c r="Z66" i="4"/>
  <c r="Y66" i="4"/>
  <c r="E66" i="4"/>
  <c r="AC65" i="4"/>
  <c r="AB65" i="4"/>
  <c r="AA65" i="4"/>
  <c r="Z65" i="4"/>
  <c r="Y65" i="4"/>
  <c r="E65" i="4"/>
  <c r="AE65" i="4" s="1"/>
  <c r="AJ65" i="4" s="1"/>
  <c r="AO65" i="4" s="1"/>
  <c r="AC64" i="4"/>
  <c r="AB64" i="4"/>
  <c r="AA64" i="4"/>
  <c r="Z64" i="4"/>
  <c r="Y64" i="4"/>
  <c r="E64" i="4"/>
  <c r="AG64" i="4" s="1"/>
  <c r="AK64" i="4" s="1"/>
  <c r="AC63" i="4"/>
  <c r="AB63" i="4"/>
  <c r="AA63" i="4"/>
  <c r="Z63" i="4"/>
  <c r="Y63" i="4"/>
  <c r="E63" i="4"/>
  <c r="AC62" i="4"/>
  <c r="AG62" i="4" s="1"/>
  <c r="AK62" i="4" s="1"/>
  <c r="AB62" i="4"/>
  <c r="AA62" i="4"/>
  <c r="Z62" i="4"/>
  <c r="Y62" i="4"/>
  <c r="E62" i="4"/>
  <c r="AC61" i="4"/>
  <c r="AB61" i="4"/>
  <c r="AA61" i="4"/>
  <c r="Z61" i="4"/>
  <c r="Y61" i="4"/>
  <c r="E61" i="4"/>
  <c r="AG61" i="4" s="1"/>
  <c r="AK61" i="4" s="1"/>
  <c r="AC60" i="4"/>
  <c r="AB60" i="4"/>
  <c r="AA60" i="4"/>
  <c r="Z60" i="4"/>
  <c r="Y60" i="4"/>
  <c r="E60" i="4"/>
  <c r="AC59" i="4"/>
  <c r="AB59" i="4"/>
  <c r="AA59" i="4"/>
  <c r="Z59" i="4"/>
  <c r="Y59" i="4"/>
  <c r="E59" i="4"/>
  <c r="AE59" i="4" s="1"/>
  <c r="AJ59" i="4" s="1"/>
  <c r="AC54" i="4"/>
  <c r="AG54" i="4" s="1"/>
  <c r="AK54" i="4" s="1"/>
  <c r="AB54" i="4"/>
  <c r="AA54" i="4"/>
  <c r="Z54" i="4"/>
  <c r="Y54" i="4"/>
  <c r="AE54" i="4" s="1"/>
  <c r="AJ54" i="4" s="1"/>
  <c r="E54" i="4"/>
  <c r="AC53" i="4"/>
  <c r="AB53" i="4"/>
  <c r="AA53" i="4"/>
  <c r="Z53" i="4"/>
  <c r="Y53" i="4"/>
  <c r="E53" i="4"/>
  <c r="AC52" i="4"/>
  <c r="AB52" i="4"/>
  <c r="AA52" i="4"/>
  <c r="Z52" i="4"/>
  <c r="Y52" i="4"/>
  <c r="E52" i="4"/>
  <c r="AC51" i="4"/>
  <c r="AB51" i="4"/>
  <c r="AA51" i="4"/>
  <c r="Z51" i="4"/>
  <c r="Y51" i="4"/>
  <c r="E51" i="4"/>
  <c r="AC50" i="4"/>
  <c r="AB50" i="4"/>
  <c r="AA50" i="4"/>
  <c r="Z50" i="4"/>
  <c r="Y50" i="4"/>
  <c r="E50" i="4"/>
  <c r="AC49" i="4"/>
  <c r="AB49" i="4"/>
  <c r="AA49" i="4"/>
  <c r="Z49" i="4"/>
  <c r="Y49" i="4"/>
  <c r="E49" i="4"/>
  <c r="AC48" i="4"/>
  <c r="AB48" i="4"/>
  <c r="AA48" i="4"/>
  <c r="Z48" i="4"/>
  <c r="Y48" i="4"/>
  <c r="E48" i="4"/>
  <c r="AC47" i="4"/>
  <c r="AB47" i="4"/>
  <c r="AA47" i="4"/>
  <c r="Z47" i="4"/>
  <c r="Y47" i="4"/>
  <c r="E47" i="4"/>
  <c r="AC46" i="4"/>
  <c r="AB46" i="4"/>
  <c r="AA46" i="4"/>
  <c r="Z46" i="4"/>
  <c r="Y46" i="4"/>
  <c r="E46" i="4"/>
  <c r="AC45" i="4"/>
  <c r="AG45" i="4" s="1"/>
  <c r="AK45" i="4" s="1"/>
  <c r="AS45" i="4" s="1"/>
  <c r="AB45" i="4"/>
  <c r="AA45" i="4"/>
  <c r="Z45" i="4"/>
  <c r="Y45" i="4"/>
  <c r="AE45" i="4" s="1"/>
  <c r="AJ45" i="4" s="1"/>
  <c r="E45" i="4"/>
  <c r="AC40" i="4"/>
  <c r="AB40" i="4"/>
  <c r="AA40" i="4"/>
  <c r="Z40" i="4"/>
  <c r="Y40" i="4"/>
  <c r="E40" i="4"/>
  <c r="AL39" i="4"/>
  <c r="AC39" i="4"/>
  <c r="AB39" i="4"/>
  <c r="AA39" i="4"/>
  <c r="Z39" i="4"/>
  <c r="Y39" i="4"/>
  <c r="E39" i="4"/>
  <c r="AE39" i="4" s="1"/>
  <c r="AJ39" i="4" s="1"/>
  <c r="AO39" i="4" s="1"/>
  <c r="AC38" i="4"/>
  <c r="AG38" i="4" s="1"/>
  <c r="AK38" i="4" s="1"/>
  <c r="AB38" i="4"/>
  <c r="AA38" i="4"/>
  <c r="Z38" i="4"/>
  <c r="Y38" i="4"/>
  <c r="E38" i="4"/>
  <c r="AE38" i="4" s="1"/>
  <c r="AJ38" i="4" s="1"/>
  <c r="AL38" i="4" s="1"/>
  <c r="AC37" i="4"/>
  <c r="AB37" i="4"/>
  <c r="AA37" i="4"/>
  <c r="Z37" i="4"/>
  <c r="Y37" i="4"/>
  <c r="E37" i="4"/>
  <c r="AC36" i="4"/>
  <c r="AB36" i="4"/>
  <c r="AA36" i="4"/>
  <c r="Z36" i="4"/>
  <c r="Y36" i="4"/>
  <c r="E36" i="4"/>
  <c r="AE36" i="4" s="1"/>
  <c r="AJ36" i="4" s="1"/>
  <c r="AO36" i="4" s="1"/>
  <c r="AC35" i="4"/>
  <c r="AB35" i="4"/>
  <c r="AA35" i="4"/>
  <c r="Z35" i="4"/>
  <c r="Y35" i="4"/>
  <c r="E35" i="4"/>
  <c r="AG35" i="4" s="1"/>
  <c r="AK35" i="4" s="1"/>
  <c r="AC34" i="4"/>
  <c r="AB34" i="4"/>
  <c r="AA34" i="4"/>
  <c r="Z34" i="4"/>
  <c r="Y34" i="4"/>
  <c r="E34" i="4"/>
  <c r="AG34" i="4" s="1"/>
  <c r="AK34" i="4" s="1"/>
  <c r="AQ34" i="4" s="1"/>
  <c r="AV33" i="4"/>
  <c r="AC33" i="4"/>
  <c r="AB33" i="4"/>
  <c r="AA33" i="4"/>
  <c r="Z33" i="4"/>
  <c r="Y33" i="4"/>
  <c r="E33" i="4"/>
  <c r="AV32" i="4"/>
  <c r="AC32" i="4"/>
  <c r="AB32" i="4"/>
  <c r="AA32" i="4"/>
  <c r="Z32" i="4"/>
  <c r="Y32" i="4"/>
  <c r="E32" i="4"/>
  <c r="AV31" i="4"/>
  <c r="AC31" i="4"/>
  <c r="AG31" i="4" s="1"/>
  <c r="AK31" i="4" s="1"/>
  <c r="AQ31" i="4" s="1"/>
  <c r="AB31" i="4"/>
  <c r="AA31" i="4"/>
  <c r="Z31" i="4"/>
  <c r="Y31" i="4"/>
  <c r="E31" i="4"/>
  <c r="AC25" i="4"/>
  <c r="AB25" i="4"/>
  <c r="AA25" i="4"/>
  <c r="Z25" i="4"/>
  <c r="Y25" i="4"/>
  <c r="E25" i="4"/>
  <c r="AE25" i="4" s="1"/>
  <c r="AJ25" i="4" s="1"/>
  <c r="AO25" i="4" s="1"/>
  <c r="AC24" i="4"/>
  <c r="AB24" i="4"/>
  <c r="AA24" i="4"/>
  <c r="Z24" i="4"/>
  <c r="Y24" i="4"/>
  <c r="E24" i="4"/>
  <c r="AC23" i="4"/>
  <c r="AB23" i="4"/>
  <c r="AA23" i="4"/>
  <c r="Z23" i="4"/>
  <c r="Y23" i="4"/>
  <c r="E23" i="4"/>
  <c r="AC22" i="4"/>
  <c r="AB22" i="4"/>
  <c r="AA22" i="4"/>
  <c r="Z22" i="4"/>
  <c r="Y22" i="4"/>
  <c r="E22" i="4"/>
  <c r="AG22" i="4" s="1"/>
  <c r="AK22" i="4" s="1"/>
  <c r="AQ22" i="4" s="1"/>
  <c r="AC21" i="4"/>
  <c r="AB21" i="4"/>
  <c r="AA21" i="4"/>
  <c r="Z21" i="4"/>
  <c r="Y21" i="4"/>
  <c r="E21" i="4"/>
  <c r="AG21" i="4" s="1"/>
  <c r="AK21" i="4" s="1"/>
  <c r="AQ21" i="4" s="1"/>
  <c r="AC20" i="4"/>
  <c r="AG20" i="4" s="1"/>
  <c r="AK20" i="4" s="1"/>
  <c r="AQ20" i="4" s="1"/>
  <c r="AB20" i="4"/>
  <c r="AA20" i="4"/>
  <c r="Z20" i="4"/>
  <c r="Y20" i="4"/>
  <c r="E20" i="4"/>
  <c r="AE20" i="4" s="1"/>
  <c r="AJ20" i="4" s="1"/>
  <c r="AO20" i="4" s="1"/>
  <c r="AC19" i="4"/>
  <c r="AG19" i="4" s="1"/>
  <c r="AK19" i="4" s="1"/>
  <c r="AQ19" i="4" s="1"/>
  <c r="AB19" i="4"/>
  <c r="AA19" i="4"/>
  <c r="Z19" i="4"/>
  <c r="Y19" i="4"/>
  <c r="E19" i="4"/>
  <c r="AC18" i="4"/>
  <c r="AG18" i="4" s="1"/>
  <c r="AK18" i="4" s="1"/>
  <c r="AQ18" i="4" s="1"/>
  <c r="AB18" i="4"/>
  <c r="AA18" i="4"/>
  <c r="Z18" i="4"/>
  <c r="Y18" i="4"/>
  <c r="E18" i="4"/>
  <c r="AC17" i="4"/>
  <c r="AB17" i="4"/>
  <c r="AA17" i="4"/>
  <c r="Z17" i="4"/>
  <c r="Y17" i="4"/>
  <c r="E17" i="4"/>
  <c r="AC13" i="4"/>
  <c r="AB13" i="4"/>
  <c r="AA13" i="4"/>
  <c r="Z13" i="4"/>
  <c r="Y13" i="4"/>
  <c r="E13" i="4"/>
  <c r="AE13" i="4" s="1"/>
  <c r="AJ13" i="4" s="1"/>
  <c r="AO13" i="4" s="1"/>
  <c r="AC12" i="4"/>
  <c r="AG12" i="4" s="1"/>
  <c r="AK12" i="4" s="1"/>
  <c r="AQ12" i="4" s="1"/>
  <c r="AB12" i="4"/>
  <c r="AA12" i="4"/>
  <c r="Z12" i="4"/>
  <c r="Y12" i="4"/>
  <c r="E12" i="4"/>
  <c r="AC11" i="4"/>
  <c r="AB11" i="4"/>
  <c r="AA11" i="4"/>
  <c r="Z11" i="4"/>
  <c r="Y11" i="4"/>
  <c r="E11" i="4"/>
  <c r="AC10" i="4"/>
  <c r="AB10" i="4"/>
  <c r="AA10" i="4"/>
  <c r="Z10" i="4"/>
  <c r="Y10" i="4"/>
  <c r="E10" i="4"/>
  <c r="AE10" i="4" s="1"/>
  <c r="AJ10" i="4" s="1"/>
  <c r="AO10" i="4" s="1"/>
  <c r="AC9" i="4"/>
  <c r="AB9" i="4"/>
  <c r="AA9" i="4"/>
  <c r="Z9" i="4"/>
  <c r="Y9" i="4"/>
  <c r="E9" i="4"/>
  <c r="AC8" i="4"/>
  <c r="AG8" i="4" s="1"/>
  <c r="AK8" i="4" s="1"/>
  <c r="AQ8" i="4" s="1"/>
  <c r="AB8" i="4"/>
  <c r="AA8" i="4"/>
  <c r="Z8" i="4"/>
  <c r="Y8" i="4"/>
  <c r="E8" i="4"/>
  <c r="AC7" i="4"/>
  <c r="AG7" i="4" s="1"/>
  <c r="AK7" i="4" s="1"/>
  <c r="AQ7" i="4" s="1"/>
  <c r="AB7" i="4"/>
  <c r="AA7" i="4"/>
  <c r="Z7" i="4"/>
  <c r="Y7" i="4"/>
  <c r="E7" i="4"/>
  <c r="AC6" i="4"/>
  <c r="AB6" i="4"/>
  <c r="AA6" i="4"/>
  <c r="Z6" i="4"/>
  <c r="Y6" i="4"/>
  <c r="E6" i="4"/>
  <c r="AC5" i="4"/>
  <c r="AB5" i="4"/>
  <c r="AA5" i="4"/>
  <c r="Z5" i="4"/>
  <c r="Y5" i="4"/>
  <c r="E5" i="4"/>
  <c r="N112" i="3"/>
  <c r="M112" i="3"/>
  <c r="M111" i="3"/>
  <c r="N111" i="3" s="1"/>
  <c r="M110" i="3"/>
  <c r="N110" i="3" s="1"/>
  <c r="O110" i="3" s="1"/>
  <c r="Q110" i="3" s="1"/>
  <c r="M101" i="3"/>
  <c r="F101" i="3"/>
  <c r="G101" i="3" s="1"/>
  <c r="H101" i="3" s="1"/>
  <c r="M100" i="3"/>
  <c r="F100" i="3"/>
  <c r="M99" i="3"/>
  <c r="F99" i="3"/>
  <c r="G99" i="3" s="1"/>
  <c r="H99" i="3" s="1"/>
  <c r="C95" i="3"/>
  <c r="C83" i="3"/>
  <c r="C84" i="3" s="1"/>
  <c r="C71" i="3"/>
  <c r="C72" i="3" s="1"/>
  <c r="C56" i="3"/>
  <c r="C58" i="3" s="1"/>
  <c r="C47" i="3"/>
  <c r="C46" i="3"/>
  <c r="C48" i="3" s="1"/>
  <c r="C38" i="3"/>
  <c r="C37" i="3"/>
  <c r="C25" i="3"/>
  <c r="C27" i="3" s="1"/>
  <c r="F102" i="2"/>
  <c r="G102" i="2" s="1"/>
  <c r="H102" i="2" s="1"/>
  <c r="F101" i="2"/>
  <c r="G101" i="2" s="1"/>
  <c r="H101" i="2" s="1"/>
  <c r="F100" i="2"/>
  <c r="G100" i="2" s="1"/>
  <c r="H100" i="2" s="1"/>
  <c r="F99" i="2"/>
  <c r="G99" i="2" s="1"/>
  <c r="H99" i="2" s="1"/>
  <c r="C95" i="2"/>
  <c r="C85" i="2"/>
  <c r="C73" i="2"/>
  <c r="C57" i="2"/>
  <c r="C59" i="2" s="1"/>
  <c r="C47" i="2"/>
  <c r="C49" i="2" s="1"/>
  <c r="C40" i="2"/>
  <c r="C28" i="2"/>
  <c r="T65" i="7" l="1"/>
  <c r="V65" i="7" s="1"/>
  <c r="C39" i="3"/>
  <c r="O112" i="3"/>
  <c r="Q112" i="3" s="1"/>
  <c r="AG9" i="4"/>
  <c r="AK9" i="4" s="1"/>
  <c r="AQ9" i="4" s="1"/>
  <c r="AE23" i="4"/>
  <c r="AJ23" i="4" s="1"/>
  <c r="AO23" i="4" s="1"/>
  <c r="AE24" i="4"/>
  <c r="AJ24" i="4" s="1"/>
  <c r="AO24" i="4" s="1"/>
  <c r="AG39" i="4"/>
  <c r="AK39" i="4" s="1"/>
  <c r="AG48" i="4"/>
  <c r="AK48" i="4" s="1"/>
  <c r="AQ48" i="4" s="1"/>
  <c r="AG69" i="4"/>
  <c r="AK69" i="4" s="1"/>
  <c r="AQ69" i="4" s="1"/>
  <c r="AG74" i="4"/>
  <c r="AK74" i="4" s="1"/>
  <c r="AM74" i="4" s="1"/>
  <c r="AG75" i="4"/>
  <c r="AK75" i="4" s="1"/>
  <c r="AQ75" i="4" s="1"/>
  <c r="AG83" i="4"/>
  <c r="AK83" i="4" s="1"/>
  <c r="AS83" i="4" s="1"/>
  <c r="AE94" i="4"/>
  <c r="AJ94" i="4" s="1"/>
  <c r="AG102" i="4"/>
  <c r="AK102" i="4" s="1"/>
  <c r="AG133" i="4"/>
  <c r="AK133" i="4" s="1"/>
  <c r="AE159" i="4"/>
  <c r="AJ159" i="4" s="1"/>
  <c r="AO159" i="4" s="1"/>
  <c r="AE165" i="4"/>
  <c r="AJ165" i="4" s="1"/>
  <c r="AE169" i="4"/>
  <c r="AJ169" i="4" s="1"/>
  <c r="AG172" i="4"/>
  <c r="AK172" i="4" s="1"/>
  <c r="AE178" i="4"/>
  <c r="AJ178" i="4" s="1"/>
  <c r="AO178" i="4" s="1"/>
  <c r="U71" i="7"/>
  <c r="W71" i="7" s="1"/>
  <c r="AE61" i="4"/>
  <c r="AJ61" i="4" s="1"/>
  <c r="AL61" i="4" s="1"/>
  <c r="AE141" i="4"/>
  <c r="AJ141" i="4" s="1"/>
  <c r="AO141" i="4" s="1"/>
  <c r="AE162" i="4"/>
  <c r="AJ162" i="4" s="1"/>
  <c r="AO162" i="4" s="1"/>
  <c r="AE177" i="4"/>
  <c r="AJ177" i="4" s="1"/>
  <c r="T69" i="7"/>
  <c r="V69" i="7" s="1"/>
  <c r="AG6" i="4"/>
  <c r="AK6" i="4" s="1"/>
  <c r="AQ6" i="4" s="1"/>
  <c r="AE31" i="4"/>
  <c r="AJ31" i="4" s="1"/>
  <c r="AO31" i="4" s="1"/>
  <c r="AG32" i="4"/>
  <c r="AK32" i="4" s="1"/>
  <c r="AQ32" i="4" s="1"/>
  <c r="AG63" i="4"/>
  <c r="AK63" i="4" s="1"/>
  <c r="AG67" i="4"/>
  <c r="AK67" i="4" s="1"/>
  <c r="AQ67" i="4" s="1"/>
  <c r="AE144" i="4"/>
  <c r="AJ144" i="4" s="1"/>
  <c r="AL144" i="4" s="1"/>
  <c r="AE151" i="4"/>
  <c r="AJ151" i="4" s="1"/>
  <c r="AE166" i="4"/>
  <c r="AJ166" i="4" s="1"/>
  <c r="AL166" i="4" s="1"/>
  <c r="AG175" i="4"/>
  <c r="AK175" i="4" s="1"/>
  <c r="AQ175" i="4" s="1"/>
  <c r="AE93" i="4"/>
  <c r="AJ93" i="4" s="1"/>
  <c r="AE97" i="4"/>
  <c r="AJ97" i="4" s="1"/>
  <c r="AO97" i="4" s="1"/>
  <c r="AE68" i="4"/>
  <c r="AJ68" i="4" s="1"/>
  <c r="AO68" i="4" s="1"/>
  <c r="AG73" i="4"/>
  <c r="AK73" i="4" s="1"/>
  <c r="AE83" i="4"/>
  <c r="AJ83" i="4" s="1"/>
  <c r="AL83" i="4" s="1"/>
  <c r="AG126" i="4"/>
  <c r="AK126" i="4" s="1"/>
  <c r="AG145" i="4"/>
  <c r="AK145" i="4" s="1"/>
  <c r="AQ145" i="4" s="1"/>
  <c r="AG176" i="4"/>
  <c r="AK176" i="4" s="1"/>
  <c r="AG17" i="4"/>
  <c r="AK17" i="4" s="1"/>
  <c r="AQ17" i="4" s="1"/>
  <c r="AG23" i="4"/>
  <c r="AK23" i="4" s="1"/>
  <c r="AQ23" i="4" s="1"/>
  <c r="AG37" i="4"/>
  <c r="AK37" i="4" s="1"/>
  <c r="AQ37" i="4" s="1"/>
  <c r="AG93" i="4"/>
  <c r="AK93" i="4" s="1"/>
  <c r="AQ93" i="4" s="1"/>
  <c r="AG110" i="4"/>
  <c r="AK110" i="4" s="1"/>
  <c r="AQ110" i="4" s="1"/>
  <c r="AL119" i="4"/>
  <c r="AG121" i="4"/>
  <c r="AK121" i="4" s="1"/>
  <c r="AA12" i="6"/>
  <c r="AV34" i="4"/>
  <c r="AY34" i="4" s="1"/>
  <c r="AY36" i="4" s="1"/>
  <c r="AG33" i="4"/>
  <c r="AK33" i="4" s="1"/>
  <c r="AM33" i="4" s="1"/>
  <c r="AE48" i="4"/>
  <c r="AJ48" i="4" s="1"/>
  <c r="AO48" i="4" s="1"/>
  <c r="AG152" i="4"/>
  <c r="AK152" i="4" s="1"/>
  <c r="AE11" i="4"/>
  <c r="AJ11" i="4" s="1"/>
  <c r="AO11" i="4" s="1"/>
  <c r="AG127" i="4"/>
  <c r="AK127" i="4" s="1"/>
  <c r="AG141" i="4"/>
  <c r="AK141" i="4" s="1"/>
  <c r="AE143" i="4"/>
  <c r="AJ143" i="4" s="1"/>
  <c r="AO143" i="4" s="1"/>
  <c r="AG146" i="4"/>
  <c r="AK146" i="4" s="1"/>
  <c r="AG153" i="4"/>
  <c r="AK153" i="4" s="1"/>
  <c r="AE160" i="4"/>
  <c r="AJ160" i="4" s="1"/>
  <c r="AG162" i="4"/>
  <c r="AK162" i="4" s="1"/>
  <c r="AQ162" i="4" s="1"/>
  <c r="AG169" i="4"/>
  <c r="AK169" i="4" s="1"/>
  <c r="AQ169" i="4" s="1"/>
  <c r="AG177" i="4"/>
  <c r="AK177" i="4" s="1"/>
  <c r="T71" i="7"/>
  <c r="V71" i="7" s="1"/>
  <c r="C106" i="2"/>
  <c r="AE157" i="4"/>
  <c r="AJ157" i="4" s="1"/>
  <c r="AO157" i="4" s="1"/>
  <c r="AA15" i="6"/>
  <c r="AE49" i="4"/>
  <c r="AJ49" i="4" s="1"/>
  <c r="AR49" i="4" s="1"/>
  <c r="AE51" i="4"/>
  <c r="AJ51" i="4" s="1"/>
  <c r="AR51" i="4" s="1"/>
  <c r="AG65" i="4"/>
  <c r="AK65" i="4" s="1"/>
  <c r="AQ65" i="4" s="1"/>
  <c r="AE71" i="4"/>
  <c r="AJ71" i="4" s="1"/>
  <c r="AO71" i="4" s="1"/>
  <c r="AE95" i="4"/>
  <c r="AJ95" i="4" s="1"/>
  <c r="AG96" i="4"/>
  <c r="AK96" i="4" s="1"/>
  <c r="AM96" i="4" s="1"/>
  <c r="B92" i="5"/>
  <c r="B99" i="5" s="1"/>
  <c r="T72" i="7"/>
  <c r="V72" i="7" s="1"/>
  <c r="AE8" i="4"/>
  <c r="AJ8" i="4" s="1"/>
  <c r="AO8" i="4" s="1"/>
  <c r="AE19" i="4"/>
  <c r="AJ19" i="4" s="1"/>
  <c r="AO19" i="4" s="1"/>
  <c r="AE22" i="4"/>
  <c r="AJ22" i="4" s="1"/>
  <c r="AO22" i="4" s="1"/>
  <c r="AE85" i="4"/>
  <c r="AJ85" i="4" s="1"/>
  <c r="AO85" i="4" s="1"/>
  <c r="AG88" i="4"/>
  <c r="AK88" i="4" s="1"/>
  <c r="AG107" i="4"/>
  <c r="AK107" i="4" s="1"/>
  <c r="AM107" i="4" s="1"/>
  <c r="AE109" i="4"/>
  <c r="AJ109" i="4" s="1"/>
  <c r="AO109" i="4" s="1"/>
  <c r="AG112" i="4"/>
  <c r="AK112" i="4" s="1"/>
  <c r="AE116" i="4"/>
  <c r="AJ116" i="4" s="1"/>
  <c r="AO116" i="4" s="1"/>
  <c r="AG117" i="4"/>
  <c r="AK117" i="4" s="1"/>
  <c r="AM117" i="4" s="1"/>
  <c r="AG131" i="4"/>
  <c r="AK131" i="4" s="1"/>
  <c r="D66" i="7"/>
  <c r="G66" i="7" s="1"/>
  <c r="G68" i="7" s="1"/>
  <c r="AE89" i="4"/>
  <c r="AJ89" i="4" s="1"/>
  <c r="AQ90" i="4"/>
  <c r="AE99" i="4"/>
  <c r="AJ99" i="4" s="1"/>
  <c r="AG49" i="4"/>
  <c r="AK49" i="4" s="1"/>
  <c r="AS49" i="4" s="1"/>
  <c r="AG51" i="4"/>
  <c r="AK51" i="4" s="1"/>
  <c r="AS51" i="4" s="1"/>
  <c r="AG95" i="4"/>
  <c r="AK95" i="4" s="1"/>
  <c r="AE108" i="4"/>
  <c r="AJ108" i="4" s="1"/>
  <c r="AO108" i="4" s="1"/>
  <c r="AE123" i="4"/>
  <c r="AJ123" i="4" s="1"/>
  <c r="AE125" i="4"/>
  <c r="AJ125" i="4" s="1"/>
  <c r="AO125" i="4" s="1"/>
  <c r="AE135" i="4"/>
  <c r="AJ135" i="4" s="1"/>
  <c r="AO135" i="4" s="1"/>
  <c r="AE137" i="4"/>
  <c r="AJ137" i="4" s="1"/>
  <c r="AE140" i="4"/>
  <c r="AJ140" i="4" s="1"/>
  <c r="AL143" i="4"/>
  <c r="AM150" i="4"/>
  <c r="AE168" i="4"/>
  <c r="AJ168" i="4" s="1"/>
  <c r="M102" i="3"/>
  <c r="P102" i="3" s="1"/>
  <c r="P104" i="3" s="1"/>
  <c r="AG11" i="4"/>
  <c r="AK11" i="4" s="1"/>
  <c r="AQ11" i="4" s="1"/>
  <c r="AE21" i="4"/>
  <c r="AJ21" i="4" s="1"/>
  <c r="AO21" i="4" s="1"/>
  <c r="AE33" i="4"/>
  <c r="AJ33" i="4" s="1"/>
  <c r="AL33" i="4" s="1"/>
  <c r="AG46" i="4"/>
  <c r="AK46" i="4" s="1"/>
  <c r="AS46" i="4" s="1"/>
  <c r="AG59" i="4"/>
  <c r="AK59" i="4" s="1"/>
  <c r="AM59" i="4" s="1"/>
  <c r="AE64" i="4"/>
  <c r="AJ64" i="4" s="1"/>
  <c r="AL64" i="4" s="1"/>
  <c r="AE91" i="4"/>
  <c r="AJ91" i="4" s="1"/>
  <c r="AG109" i="4"/>
  <c r="AK109" i="4" s="1"/>
  <c r="AM109" i="4" s="1"/>
  <c r="AE113" i="4"/>
  <c r="AJ113" i="4" s="1"/>
  <c r="AG138" i="4"/>
  <c r="AK138" i="4" s="1"/>
  <c r="AE156" i="4"/>
  <c r="AJ156" i="4" s="1"/>
  <c r="AG157" i="4"/>
  <c r="AK157" i="4" s="1"/>
  <c r="U70" i="7"/>
  <c r="W70" i="7" s="1"/>
  <c r="E73" i="7"/>
  <c r="F73" i="7" s="1"/>
  <c r="H73" i="7" s="1"/>
  <c r="J100" i="3"/>
  <c r="AE7" i="4"/>
  <c r="AJ7" i="4" s="1"/>
  <c r="AO7" i="4" s="1"/>
  <c r="AE12" i="4"/>
  <c r="AJ12" i="4" s="1"/>
  <c r="AO12" i="4" s="1"/>
  <c r="AE18" i="4"/>
  <c r="AJ18" i="4" s="1"/>
  <c r="AO18" i="4" s="1"/>
  <c r="AG25" i="4"/>
  <c r="AK25" i="4" s="1"/>
  <c r="AQ25" i="4" s="1"/>
  <c r="AG52" i="4"/>
  <c r="AK52" i="4" s="1"/>
  <c r="AS52" i="4" s="1"/>
  <c r="AG68" i="4"/>
  <c r="AK68" i="4" s="1"/>
  <c r="AM68" i="4" s="1"/>
  <c r="AG71" i="4"/>
  <c r="AK71" i="4" s="1"/>
  <c r="AG97" i="4"/>
  <c r="AK97" i="4" s="1"/>
  <c r="AM97" i="4" s="1"/>
  <c r="AE110" i="4"/>
  <c r="AJ110" i="4" s="1"/>
  <c r="AO110" i="4" s="1"/>
  <c r="AG111" i="4"/>
  <c r="AK111" i="4" s="1"/>
  <c r="AM111" i="4" s="1"/>
  <c r="AG116" i="4"/>
  <c r="AK116" i="4" s="1"/>
  <c r="AA16" i="6"/>
  <c r="AG89" i="4"/>
  <c r="AK89" i="4" s="1"/>
  <c r="AQ89" i="4" s="1"/>
  <c r="AG99" i="4"/>
  <c r="AK99" i="4" s="1"/>
  <c r="AQ99" i="4" s="1"/>
  <c r="AE121" i="4"/>
  <c r="AJ121" i="4" s="1"/>
  <c r="AG128" i="4"/>
  <c r="AK128" i="4" s="1"/>
  <c r="AE133" i="4"/>
  <c r="AJ133" i="4" s="1"/>
  <c r="AE145" i="4"/>
  <c r="AJ145" i="4" s="1"/>
  <c r="AE176" i="4"/>
  <c r="AJ176" i="4" s="1"/>
  <c r="AO176" i="4" s="1"/>
  <c r="AG13" i="4"/>
  <c r="AK13" i="4" s="1"/>
  <c r="AQ13" i="4" s="1"/>
  <c r="AG123" i="4"/>
  <c r="AK123" i="4" s="1"/>
  <c r="AQ123" i="4" s="1"/>
  <c r="AG125" i="4"/>
  <c r="AK125" i="4" s="1"/>
  <c r="AG135" i="4"/>
  <c r="AK135" i="4" s="1"/>
  <c r="AM135" i="4" s="1"/>
  <c r="AG137" i="4"/>
  <c r="AK137" i="4" s="1"/>
  <c r="AE152" i="4"/>
  <c r="AJ152" i="4" s="1"/>
  <c r="AG166" i="4"/>
  <c r="AK166" i="4" s="1"/>
  <c r="AG168" i="4"/>
  <c r="AK168" i="4" s="1"/>
  <c r="AG178" i="4"/>
  <c r="AK178" i="4" s="1"/>
  <c r="AQ178" i="4" s="1"/>
  <c r="E74" i="7"/>
  <c r="F74" i="7" s="1"/>
  <c r="H74" i="7" s="1"/>
  <c r="J101" i="3"/>
  <c r="AG5" i="4"/>
  <c r="AK5" i="4" s="1"/>
  <c r="AQ5" i="4" s="1"/>
  <c r="AG10" i="4"/>
  <c r="AK10" i="4" s="1"/>
  <c r="AQ10" i="4" s="1"/>
  <c r="AE37" i="4"/>
  <c r="AJ37" i="4" s="1"/>
  <c r="AL37" i="4" s="1"/>
  <c r="AE62" i="4"/>
  <c r="AJ62" i="4" s="1"/>
  <c r="AO62" i="4" s="1"/>
  <c r="AE63" i="4"/>
  <c r="AJ63" i="4" s="1"/>
  <c r="AL63" i="4" s="1"/>
  <c r="AE74" i="4"/>
  <c r="AJ74" i="4" s="1"/>
  <c r="AO74" i="4" s="1"/>
  <c r="AE88" i="4"/>
  <c r="AJ88" i="4" s="1"/>
  <c r="AO88" i="4" s="1"/>
  <c r="AG91" i="4"/>
  <c r="AK91" i="4" s="1"/>
  <c r="AG94" i="4"/>
  <c r="AK94" i="4" s="1"/>
  <c r="AQ94" i="4" s="1"/>
  <c r="AG101" i="4"/>
  <c r="AK101" i="4" s="1"/>
  <c r="AG113" i="4"/>
  <c r="AK113" i="4" s="1"/>
  <c r="AM113" i="4" s="1"/>
  <c r="AE117" i="4"/>
  <c r="AJ117" i="4" s="1"/>
  <c r="AE122" i="4"/>
  <c r="AJ122" i="4" s="1"/>
  <c r="AL122" i="4" s="1"/>
  <c r="AE129" i="4"/>
  <c r="AJ129" i="4" s="1"/>
  <c r="AO129" i="4" s="1"/>
  <c r="AE131" i="4"/>
  <c r="AJ131" i="4" s="1"/>
  <c r="AE134" i="4"/>
  <c r="AJ134" i="4" s="1"/>
  <c r="AL134" i="4" s="1"/>
  <c r="AE17" i="4"/>
  <c r="AJ17" i="4" s="1"/>
  <c r="AO17" i="4" s="1"/>
  <c r="AG24" i="4"/>
  <c r="AK24" i="4" s="1"/>
  <c r="AQ24" i="4" s="1"/>
  <c r="AG108" i="4"/>
  <c r="AK108" i="4" s="1"/>
  <c r="AE114" i="4"/>
  <c r="AJ114" i="4" s="1"/>
  <c r="AG120" i="4"/>
  <c r="AK120" i="4" s="1"/>
  <c r="AQ120" i="4" s="1"/>
  <c r="AE126" i="4"/>
  <c r="AJ126" i="4" s="1"/>
  <c r="AO126" i="4" s="1"/>
  <c r="AG132" i="4"/>
  <c r="AK132" i="4" s="1"/>
  <c r="AQ132" i="4" s="1"/>
  <c r="AE150" i="4"/>
  <c r="AJ150" i="4" s="1"/>
  <c r="AE153" i="4"/>
  <c r="AJ153" i="4" s="1"/>
  <c r="AE172" i="4"/>
  <c r="AJ172" i="4" s="1"/>
  <c r="AO172" i="4" s="1"/>
  <c r="AE174" i="4"/>
  <c r="AJ174" i="4" s="1"/>
  <c r="AO174" i="4" s="1"/>
  <c r="U69" i="7"/>
  <c r="W69" i="7" s="1"/>
  <c r="E75" i="7"/>
  <c r="F75" i="7" s="1"/>
  <c r="H75" i="7" s="1"/>
  <c r="AS54" i="4"/>
  <c r="AQ54" i="4"/>
  <c r="AM54" i="4"/>
  <c r="AL49" i="4"/>
  <c r="AQ39" i="4"/>
  <c r="AM39" i="4"/>
  <c r="AQ61" i="4"/>
  <c r="AM61" i="4"/>
  <c r="AM62" i="4"/>
  <c r="AQ62" i="4"/>
  <c r="AQ35" i="4"/>
  <c r="AM35" i="4"/>
  <c r="AO94" i="4"/>
  <c r="AL94" i="4"/>
  <c r="Q104" i="3"/>
  <c r="R104" i="3" s="1"/>
  <c r="AO33" i="4"/>
  <c r="AQ46" i="4"/>
  <c r="AS59" i="4"/>
  <c r="AM92" i="4"/>
  <c r="AQ92" i="4"/>
  <c r="AM49" i="4"/>
  <c r="AQ49" i="4"/>
  <c r="AQ33" i="4"/>
  <c r="AR48" i="4"/>
  <c r="AL48" i="4"/>
  <c r="AQ52" i="4"/>
  <c r="AM64" i="4"/>
  <c r="AQ64" i="4"/>
  <c r="AM38" i="4"/>
  <c r="AQ38" i="4"/>
  <c r="AO54" i="4"/>
  <c r="AR54" i="4"/>
  <c r="AL54" i="4"/>
  <c r="AQ84" i="4"/>
  <c r="AM84" i="4"/>
  <c r="AO37" i="4"/>
  <c r="AS48" i="4"/>
  <c r="AQ63" i="4"/>
  <c r="AM63" i="4"/>
  <c r="AR59" i="4"/>
  <c r="AL59" i="4"/>
  <c r="AL69" i="4"/>
  <c r="AO69" i="4"/>
  <c r="AO132" i="4"/>
  <c r="AL132" i="4"/>
  <c r="AG40" i="4"/>
  <c r="AK40" i="4" s="1"/>
  <c r="AE40" i="4"/>
  <c r="AJ40" i="4" s="1"/>
  <c r="AO61" i="4"/>
  <c r="AE67" i="4"/>
  <c r="AJ67" i="4" s="1"/>
  <c r="AM69" i="4"/>
  <c r="AQ77" i="4"/>
  <c r="AM77" i="4"/>
  <c r="AQ88" i="4"/>
  <c r="AM88" i="4"/>
  <c r="V10" i="7"/>
  <c r="T10" i="7"/>
  <c r="R10" i="7"/>
  <c r="V44" i="7"/>
  <c r="T44" i="7"/>
  <c r="R44" i="7"/>
  <c r="AO87" i="4"/>
  <c r="AL87" i="4"/>
  <c r="AQ100" i="4"/>
  <c r="AM100" i="4"/>
  <c r="AQ107" i="4"/>
  <c r="AM115" i="4"/>
  <c r="AQ115" i="4"/>
  <c r="AE5" i="4"/>
  <c r="AJ5" i="4" s="1"/>
  <c r="AO5" i="4" s="1"/>
  <c r="AE9" i="4"/>
  <c r="AJ9" i="4" s="1"/>
  <c r="AO9" i="4" s="1"/>
  <c r="AE32" i="4"/>
  <c r="AJ32" i="4" s="1"/>
  <c r="AE34" i="4"/>
  <c r="AJ34" i="4" s="1"/>
  <c r="AL36" i="4"/>
  <c r="AO38" i="4"/>
  <c r="AE52" i="4"/>
  <c r="AJ52" i="4" s="1"/>
  <c r="AL68" i="4"/>
  <c r="AG70" i="4"/>
  <c r="AK70" i="4" s="1"/>
  <c r="AL77" i="4"/>
  <c r="AQ85" i="4"/>
  <c r="AM85" i="4"/>
  <c r="AQ97" i="4"/>
  <c r="AQ127" i="4"/>
  <c r="AM127" i="4"/>
  <c r="AQ129" i="4"/>
  <c r="AM129" i="4"/>
  <c r="AL31" i="4"/>
  <c r="AO51" i="4"/>
  <c r="AG78" i="4"/>
  <c r="AK78" i="4" s="1"/>
  <c r="AE78" i="4"/>
  <c r="AJ78" i="4" s="1"/>
  <c r="AL85" i="4"/>
  <c r="AQ102" i="4"/>
  <c r="AM102" i="4"/>
  <c r="AO59" i="4"/>
  <c r="AM31" i="4"/>
  <c r="AM34" i="4"/>
  <c r="AG86" i="4"/>
  <c r="AK86" i="4" s="1"/>
  <c r="AE86" i="4"/>
  <c r="AJ86" i="4" s="1"/>
  <c r="AO89" i="4"/>
  <c r="AL89" i="4"/>
  <c r="AM94" i="4"/>
  <c r="AS102" i="4"/>
  <c r="AQ153" i="4"/>
  <c r="AM153" i="4"/>
  <c r="AG60" i="4"/>
  <c r="AK60" i="4" s="1"/>
  <c r="AE60" i="4"/>
  <c r="AJ60" i="4" s="1"/>
  <c r="AQ71" i="4"/>
  <c r="AM71" i="4"/>
  <c r="AE84" i="4"/>
  <c r="AJ84" i="4" s="1"/>
  <c r="AO113" i="4"/>
  <c r="AL113" i="4"/>
  <c r="AR31" i="4"/>
  <c r="C105" i="3"/>
  <c r="AS31" i="4"/>
  <c r="AG36" i="4"/>
  <c r="AK36" i="4" s="1"/>
  <c r="AE46" i="4"/>
  <c r="AJ46" i="4" s="1"/>
  <c r="AL71" i="4"/>
  <c r="AO76" i="4"/>
  <c r="AG87" i="4"/>
  <c r="AK87" i="4" s="1"/>
  <c r="AO95" i="4"/>
  <c r="AL95" i="4"/>
  <c r="AO100" i="4"/>
  <c r="AL100" i="4"/>
  <c r="AQ111" i="4"/>
  <c r="AE35" i="4"/>
  <c r="AJ35" i="4" s="1"/>
  <c r="AO45" i="4"/>
  <c r="AR45" i="4"/>
  <c r="AG53" i="4"/>
  <c r="AK53" i="4" s="1"/>
  <c r="AE53" i="4"/>
  <c r="AJ53" i="4" s="1"/>
  <c r="AL65" i="4"/>
  <c r="AG72" i="4"/>
  <c r="AK72" i="4" s="1"/>
  <c r="AE72" i="4"/>
  <c r="AJ72" i="4" s="1"/>
  <c r="AO115" i="4"/>
  <c r="AL115" i="4"/>
  <c r="AO144" i="4"/>
  <c r="AO163" i="4"/>
  <c r="AL163" i="4"/>
  <c r="AO169" i="4"/>
  <c r="AL169" i="4"/>
  <c r="AL75" i="4"/>
  <c r="AO75" i="4"/>
  <c r="AM83" i="4"/>
  <c r="O111" i="3"/>
  <c r="Q111" i="3" s="1"/>
  <c r="AL45" i="4"/>
  <c r="AG50" i="4"/>
  <c r="AK50" i="4" s="1"/>
  <c r="AE50" i="4"/>
  <c r="AJ50" i="4" s="1"/>
  <c r="AQ108" i="4"/>
  <c r="AM108" i="4"/>
  <c r="AQ113" i="4"/>
  <c r="AQ164" i="4"/>
  <c r="AM164" i="4"/>
  <c r="AQ166" i="4"/>
  <c r="AM166" i="4"/>
  <c r="AG66" i="4"/>
  <c r="AK66" i="4" s="1"/>
  <c r="AE66" i="4"/>
  <c r="AJ66" i="4" s="1"/>
  <c r="AQ98" i="4"/>
  <c r="AM98" i="4"/>
  <c r="G100" i="3"/>
  <c r="H100" i="3" s="1"/>
  <c r="AM45" i="4"/>
  <c r="AO64" i="4"/>
  <c r="AO70" i="4"/>
  <c r="AE73" i="4"/>
  <c r="AJ73" i="4" s="1"/>
  <c r="AL74" i="4"/>
  <c r="AG76" i="4"/>
  <c r="AK76" i="4" s="1"/>
  <c r="AL97" i="4"/>
  <c r="AO114" i="4"/>
  <c r="AL114" i="4"/>
  <c r="AQ140" i="4"/>
  <c r="AM140" i="4"/>
  <c r="AE6" i="4"/>
  <c r="AJ6" i="4" s="1"/>
  <c r="AO6" i="4" s="1"/>
  <c r="AQ45" i="4"/>
  <c r="AG47" i="4"/>
  <c r="AK47" i="4" s="1"/>
  <c r="AE47" i="4"/>
  <c r="AJ47" i="4" s="1"/>
  <c r="AQ74" i="4"/>
  <c r="AL107" i="4"/>
  <c r="AR107" i="4"/>
  <c r="AO128" i="4"/>
  <c r="AL128" i="4"/>
  <c r="AG130" i="4"/>
  <c r="AK130" i="4" s="1"/>
  <c r="AE130" i="4"/>
  <c r="AJ130" i="4" s="1"/>
  <c r="AG167" i="4"/>
  <c r="AK167" i="4" s="1"/>
  <c r="AE167" i="4"/>
  <c r="AJ167" i="4" s="1"/>
  <c r="V21" i="7"/>
  <c r="T21" i="7"/>
  <c r="R21" i="7"/>
  <c r="V27" i="7"/>
  <c r="T27" i="7"/>
  <c r="R27" i="7"/>
  <c r="V57" i="7"/>
  <c r="T57" i="7"/>
  <c r="R57" i="7"/>
  <c r="AE92" i="4"/>
  <c r="AJ92" i="4" s="1"/>
  <c r="AE102" i="4"/>
  <c r="AJ102" i="4" s="1"/>
  <c r="AL116" i="4"/>
  <c r="AO121" i="4"/>
  <c r="AL121" i="4"/>
  <c r="AO145" i="4"/>
  <c r="AL145" i="4"/>
  <c r="AO154" i="4"/>
  <c r="AL154" i="4"/>
  <c r="AO158" i="4"/>
  <c r="AL158" i="4"/>
  <c r="AO165" i="4"/>
  <c r="AL165" i="4"/>
  <c r="AA14" i="6"/>
  <c r="V37" i="7"/>
  <c r="T37" i="7"/>
  <c r="R37" i="7"/>
  <c r="V50" i="7"/>
  <c r="T50" i="7"/>
  <c r="R50" i="7"/>
  <c r="AQ121" i="4"/>
  <c r="AM121" i="4"/>
  <c r="AQ134" i="4"/>
  <c r="AM134" i="4"/>
  <c r="AM145" i="4"/>
  <c r="AQ158" i="4"/>
  <c r="AM158" i="4"/>
  <c r="AQ160" i="4"/>
  <c r="AM160" i="4"/>
  <c r="AQ171" i="4"/>
  <c r="AM171" i="4"/>
  <c r="V11" i="7"/>
  <c r="T11" i="7"/>
  <c r="R11" i="7"/>
  <c r="V22" i="7"/>
  <c r="T22" i="7"/>
  <c r="R22" i="7"/>
  <c r="V51" i="7"/>
  <c r="T51" i="7"/>
  <c r="R51" i="7"/>
  <c r="AQ114" i="4"/>
  <c r="AM114" i="4"/>
  <c r="AQ117" i="4"/>
  <c r="AO122" i="4"/>
  <c r="AG124" i="4"/>
  <c r="AK124" i="4" s="1"/>
  <c r="AE124" i="4"/>
  <c r="AJ124" i="4" s="1"/>
  <c r="AQ126" i="4"/>
  <c r="AM126" i="4"/>
  <c r="AR146" i="4"/>
  <c r="AO146" i="4"/>
  <c r="AL146" i="4"/>
  <c r="AG161" i="4"/>
  <c r="AK161" i="4" s="1"/>
  <c r="AE161" i="4"/>
  <c r="AJ161" i="4" s="1"/>
  <c r="AQ163" i="4"/>
  <c r="AM163" i="4"/>
  <c r="AQ176" i="4"/>
  <c r="AM176" i="4"/>
  <c r="V38" i="7"/>
  <c r="T38" i="7"/>
  <c r="R38" i="7"/>
  <c r="AO91" i="4"/>
  <c r="AL91" i="4"/>
  <c r="AE118" i="4"/>
  <c r="AJ118" i="4" s="1"/>
  <c r="AL135" i="4"/>
  <c r="AO139" i="4"/>
  <c r="AL139" i="4"/>
  <c r="AO152" i="4"/>
  <c r="AL152" i="4"/>
  <c r="V12" i="7"/>
  <c r="T12" i="7"/>
  <c r="R12" i="7"/>
  <c r="V39" i="7"/>
  <c r="T39" i="7"/>
  <c r="R39" i="7"/>
  <c r="V52" i="7"/>
  <c r="T52" i="7"/>
  <c r="R52" i="7"/>
  <c r="AE90" i="4"/>
  <c r="AJ90" i="4" s="1"/>
  <c r="AE98" i="4"/>
  <c r="AJ98" i="4" s="1"/>
  <c r="AO111" i="4"/>
  <c r="AL111" i="4"/>
  <c r="AO120" i="4"/>
  <c r="AL120" i="4"/>
  <c r="AL125" i="4"/>
  <c r="AQ128" i="4"/>
  <c r="AM128" i="4"/>
  <c r="AQ139" i="4"/>
  <c r="AM139" i="4"/>
  <c r="AQ141" i="4"/>
  <c r="AM141" i="4"/>
  <c r="AQ152" i="4"/>
  <c r="AM152" i="4"/>
  <c r="AQ154" i="4"/>
  <c r="AM154" i="4"/>
  <c r="AL162" i="4"/>
  <c r="AQ165" i="4"/>
  <c r="AM165" i="4"/>
  <c r="AO177" i="4"/>
  <c r="AL177" i="4"/>
  <c r="V6" i="7"/>
  <c r="T6" i="7"/>
  <c r="R6" i="7"/>
  <c r="V23" i="7"/>
  <c r="T23" i="7"/>
  <c r="R23" i="7"/>
  <c r="V53" i="7"/>
  <c r="T53" i="7"/>
  <c r="R53" i="7"/>
  <c r="U65" i="7"/>
  <c r="W65" i="7" s="1"/>
  <c r="AM120" i="4"/>
  <c r="AO140" i="4"/>
  <c r="AL140" i="4"/>
  <c r="AG142" i="4"/>
  <c r="AK142" i="4" s="1"/>
  <c r="AE142" i="4"/>
  <c r="AJ142" i="4" s="1"/>
  <c r="AQ144" i="4"/>
  <c r="AM144" i="4"/>
  <c r="AO153" i="4"/>
  <c r="AL153" i="4"/>
  <c r="AG155" i="4"/>
  <c r="AK155" i="4" s="1"/>
  <c r="AE155" i="4"/>
  <c r="AJ155" i="4" s="1"/>
  <c r="AQ157" i="4"/>
  <c r="AM157" i="4"/>
  <c r="AO166" i="4"/>
  <c r="AO175" i="4"/>
  <c r="AL175" i="4"/>
  <c r="AA13" i="6"/>
  <c r="V7" i="7"/>
  <c r="T7" i="7"/>
  <c r="V40" i="7"/>
  <c r="T40" i="7"/>
  <c r="R40" i="7"/>
  <c r="AL129" i="4"/>
  <c r="AO133" i="4"/>
  <c r="AL133" i="4"/>
  <c r="AO170" i="4"/>
  <c r="AL170" i="4"/>
  <c r="B97" i="5"/>
  <c r="R7" i="7"/>
  <c r="V13" i="7"/>
  <c r="T13" i="7"/>
  <c r="R13" i="7"/>
  <c r="V24" i="7"/>
  <c r="T24" i="7"/>
  <c r="W24" i="7" s="1"/>
  <c r="R24" i="7"/>
  <c r="V41" i="7"/>
  <c r="T41" i="7"/>
  <c r="R41" i="7"/>
  <c r="V54" i="7"/>
  <c r="T54" i="7"/>
  <c r="W54" i="7" s="1"/>
  <c r="R54" i="7"/>
  <c r="AO101" i="4"/>
  <c r="AL101" i="4"/>
  <c r="AL110" i="4"/>
  <c r="AQ122" i="4"/>
  <c r="AM122" i="4"/>
  <c r="AQ133" i="4"/>
  <c r="AM133" i="4"/>
  <c r="AQ135" i="4"/>
  <c r="AO138" i="4"/>
  <c r="AL138" i="4"/>
  <c r="AS146" i="4"/>
  <c r="AQ146" i="4"/>
  <c r="AM146" i="4"/>
  <c r="AO151" i="4"/>
  <c r="AL151" i="4"/>
  <c r="AQ159" i="4"/>
  <c r="AM159" i="4"/>
  <c r="AQ170" i="4"/>
  <c r="AM170" i="4"/>
  <c r="AQ172" i="4"/>
  <c r="AM172" i="4"/>
  <c r="V8" i="7"/>
  <c r="T8" i="7"/>
  <c r="R8" i="7"/>
  <c r="V42" i="7"/>
  <c r="T42" i="7"/>
  <c r="R42" i="7"/>
  <c r="AO96" i="4"/>
  <c r="AL96" i="4"/>
  <c r="AO117" i="4"/>
  <c r="AL117" i="4"/>
  <c r="AM119" i="4"/>
  <c r="AG136" i="4"/>
  <c r="AK136" i="4" s="1"/>
  <c r="AE136" i="4"/>
  <c r="AJ136" i="4" s="1"/>
  <c r="AQ138" i="4"/>
  <c r="AM138" i="4"/>
  <c r="AM143" i="4"/>
  <c r="AG149" i="4"/>
  <c r="AK149" i="4" s="1"/>
  <c r="AE149" i="4"/>
  <c r="AJ149" i="4" s="1"/>
  <c r="AQ151" i="4"/>
  <c r="AM151" i="4"/>
  <c r="AM156" i="4"/>
  <c r="AG173" i="4"/>
  <c r="AK173" i="4" s="1"/>
  <c r="AE173" i="4"/>
  <c r="AJ173" i="4" s="1"/>
  <c r="AQ174" i="4"/>
  <c r="AM174" i="4"/>
  <c r="AQ177" i="4"/>
  <c r="AM177" i="4"/>
  <c r="V9" i="7"/>
  <c r="T9" i="7"/>
  <c r="V20" i="7"/>
  <c r="T20" i="7"/>
  <c r="R20" i="7"/>
  <c r="V25" i="7"/>
  <c r="T25" i="7"/>
  <c r="R25" i="7"/>
  <c r="V55" i="7"/>
  <c r="T55" i="7"/>
  <c r="R55" i="7"/>
  <c r="AG118" i="4"/>
  <c r="AK118" i="4" s="1"/>
  <c r="AO123" i="4"/>
  <c r="AL123" i="4"/>
  <c r="AO127" i="4"/>
  <c r="AL127" i="4"/>
  <c r="AO160" i="4"/>
  <c r="AL160" i="4"/>
  <c r="AO164" i="4"/>
  <c r="AL164" i="4"/>
  <c r="AO171" i="4"/>
  <c r="AL171" i="4"/>
  <c r="AL174" i="4"/>
  <c r="AL178" i="4"/>
  <c r="AA17" i="6"/>
  <c r="R9" i="7"/>
  <c r="V26" i="7"/>
  <c r="T26" i="7"/>
  <c r="R26" i="7"/>
  <c r="V43" i="7"/>
  <c r="T43" i="7"/>
  <c r="R43" i="7"/>
  <c r="T56" i="7"/>
  <c r="R56" i="7"/>
  <c r="AM175" i="4"/>
  <c r="AM99" i="4" l="1"/>
  <c r="AL88" i="4"/>
  <c r="AQ73" i="4"/>
  <c r="AM73" i="4"/>
  <c r="AM123" i="4"/>
  <c r="AM132" i="4"/>
  <c r="AL126" i="4"/>
  <c r="W10" i="7"/>
  <c r="AM89" i="4"/>
  <c r="AM52" i="4"/>
  <c r="AM65" i="4"/>
  <c r="AR83" i="4"/>
  <c r="AL51" i="4"/>
  <c r="AO63" i="4"/>
  <c r="AM110" i="4"/>
  <c r="AO83" i="4"/>
  <c r="AM93" i="4"/>
  <c r="AO49" i="4"/>
  <c r="AO93" i="4"/>
  <c r="AL93" i="4"/>
  <c r="AL141" i="4"/>
  <c r="AQ68" i="4"/>
  <c r="AM51" i="4"/>
  <c r="B98" i="5"/>
  <c r="C98" i="5" s="1"/>
  <c r="D98" i="5" s="1"/>
  <c r="AL157" i="4"/>
  <c r="AM178" i="4"/>
  <c r="AL159" i="4"/>
  <c r="AL176" i="4"/>
  <c r="AM169" i="4"/>
  <c r="Q113" i="3"/>
  <c r="Q114" i="3" s="1"/>
  <c r="AQ109" i="4"/>
  <c r="AM37" i="4"/>
  <c r="AS107" i="4"/>
  <c r="AL109" i="4"/>
  <c r="AM48" i="4"/>
  <c r="AM32" i="4"/>
  <c r="AM67" i="4"/>
  <c r="AQ59" i="4"/>
  <c r="AQ51" i="4"/>
  <c r="AQ83" i="4"/>
  <c r="H76" i="7"/>
  <c r="H77" i="7" s="1"/>
  <c r="AM162" i="4"/>
  <c r="AM75" i="4"/>
  <c r="AO134" i="4"/>
  <c r="AQ131" i="4"/>
  <c r="AM131" i="4"/>
  <c r="AQ137" i="4"/>
  <c r="AM137" i="4"/>
  <c r="W41" i="7"/>
  <c r="AL108" i="4"/>
  <c r="AO131" i="4"/>
  <c r="AL131" i="4"/>
  <c r="AQ95" i="4"/>
  <c r="AM95" i="4"/>
  <c r="AO150" i="4"/>
  <c r="AL150" i="4"/>
  <c r="AO156" i="4"/>
  <c r="AL156" i="4"/>
  <c r="AO168" i="4"/>
  <c r="AL168" i="4"/>
  <c r="AQ125" i="4"/>
  <c r="AM125" i="4"/>
  <c r="AL62" i="4"/>
  <c r="AM46" i="4"/>
  <c r="AO99" i="4"/>
  <c r="AL99" i="4"/>
  <c r="AQ112" i="4"/>
  <c r="AM112" i="4"/>
  <c r="AQ96" i="4"/>
  <c r="AQ101" i="4"/>
  <c r="AM101" i="4"/>
  <c r="AQ116" i="4"/>
  <c r="AM116" i="4"/>
  <c r="AL172" i="4"/>
  <c r="AQ168" i="4"/>
  <c r="AM168" i="4"/>
  <c r="AQ91" i="4"/>
  <c r="AM91" i="4"/>
  <c r="AO137" i="4"/>
  <c r="AL137" i="4"/>
  <c r="AQ76" i="4"/>
  <c r="AM76" i="4"/>
  <c r="AM155" i="4"/>
  <c r="AQ155" i="4"/>
  <c r="AM124" i="4"/>
  <c r="AQ124" i="4"/>
  <c r="AL72" i="4"/>
  <c r="AO72" i="4"/>
  <c r="AL161" i="4"/>
  <c r="AO161" i="4"/>
  <c r="AL78" i="4"/>
  <c r="AO78" i="4"/>
  <c r="AR78" i="4"/>
  <c r="AM161" i="4"/>
  <c r="AQ161" i="4"/>
  <c r="AL53" i="4"/>
  <c r="AR53" i="4"/>
  <c r="AO53" i="4"/>
  <c r="AL86" i="4"/>
  <c r="AO86" i="4"/>
  <c r="AS78" i="4"/>
  <c r="AM78" i="4"/>
  <c r="AQ78" i="4"/>
  <c r="AM53" i="4"/>
  <c r="AS53" i="4"/>
  <c r="AQ53" i="4"/>
  <c r="C114" i="2"/>
  <c r="C112" i="2"/>
  <c r="C113" i="2"/>
  <c r="C111" i="2"/>
  <c r="AL149" i="4"/>
  <c r="AO149" i="4"/>
  <c r="AM149" i="4"/>
  <c r="AQ149" i="4"/>
  <c r="AL60" i="4"/>
  <c r="AO60" i="4"/>
  <c r="AL142" i="4"/>
  <c r="AO142" i="4"/>
  <c r="AR102" i="4"/>
  <c r="AO102" i="4"/>
  <c r="AL102" i="4"/>
  <c r="AM60" i="4"/>
  <c r="AQ60" i="4"/>
  <c r="C99" i="5"/>
  <c r="D99" i="5" s="1"/>
  <c r="AQ36" i="4"/>
  <c r="AM36" i="4"/>
  <c r="AQ118" i="4"/>
  <c r="AM118" i="4"/>
  <c r="AM142" i="4"/>
  <c r="AQ142" i="4"/>
  <c r="AL92" i="4"/>
  <c r="AO92" i="4"/>
  <c r="AL167" i="4"/>
  <c r="AO167" i="4"/>
  <c r="AM50" i="4"/>
  <c r="AS50" i="4"/>
  <c r="AQ50" i="4"/>
  <c r="AM86" i="4"/>
  <c r="AQ86" i="4"/>
  <c r="AQ70" i="4"/>
  <c r="AM70" i="4"/>
  <c r="AL98" i="4"/>
  <c r="AO98" i="4"/>
  <c r="AM167" i="4"/>
  <c r="AQ167" i="4"/>
  <c r="AL66" i="4"/>
  <c r="AO66" i="4"/>
  <c r="AL35" i="4"/>
  <c r="AO35" i="4"/>
  <c r="C112" i="3"/>
  <c r="C110" i="3"/>
  <c r="C111" i="3"/>
  <c r="AR52" i="4"/>
  <c r="AL52" i="4"/>
  <c r="AO52" i="4"/>
  <c r="C97" i="5"/>
  <c r="D97" i="5" s="1"/>
  <c r="AR46" i="4"/>
  <c r="AL46" i="4"/>
  <c r="AO46" i="4"/>
  <c r="AL50" i="4"/>
  <c r="AR50" i="4"/>
  <c r="AO50" i="4"/>
  <c r="AL136" i="4"/>
  <c r="AO136" i="4"/>
  <c r="AO90" i="4"/>
  <c r="AL90" i="4"/>
  <c r="AL47" i="4"/>
  <c r="AR47" i="4"/>
  <c r="AO47" i="4"/>
  <c r="AM66" i="4"/>
  <c r="AQ66" i="4"/>
  <c r="AM47" i="4"/>
  <c r="AS47" i="4"/>
  <c r="AQ47" i="4"/>
  <c r="AM136" i="4"/>
  <c r="AQ136" i="4"/>
  <c r="AL130" i="4"/>
  <c r="AO130" i="4"/>
  <c r="AL34" i="4"/>
  <c r="AO34" i="4"/>
  <c r="AO67" i="4"/>
  <c r="AL67" i="4"/>
  <c r="AM173" i="4"/>
  <c r="AQ173" i="4"/>
  <c r="AL155" i="4"/>
  <c r="AO155" i="4"/>
  <c r="AL124" i="4"/>
  <c r="AO124" i="4"/>
  <c r="AM130" i="4"/>
  <c r="AQ130" i="4"/>
  <c r="AL73" i="4"/>
  <c r="AO73" i="4"/>
  <c r="AO32" i="4"/>
  <c r="AL32" i="4"/>
  <c r="AL173" i="4"/>
  <c r="AO173" i="4"/>
  <c r="AL118" i="4"/>
  <c r="AO118" i="4"/>
  <c r="AL40" i="4"/>
  <c r="AR40" i="4"/>
  <c r="AO40" i="4"/>
  <c r="AM72" i="4"/>
  <c r="AQ72" i="4"/>
  <c r="AM87" i="4"/>
  <c r="AQ87" i="4"/>
  <c r="AL84" i="4"/>
  <c r="AO84" i="4"/>
  <c r="AM40" i="4"/>
  <c r="AQ40" i="4"/>
  <c r="AS40" i="4"/>
  <c r="E99" i="5" l="1"/>
  <c r="F99" i="5" s="1"/>
  <c r="D121" i="5"/>
  <c r="E98" i="5"/>
  <c r="F98" i="5" s="1"/>
  <c r="D120" i="5"/>
  <c r="D119" i="5"/>
  <c r="E97" i="5"/>
  <c r="F97" i="5" s="1"/>
  <c r="D111" i="2"/>
  <c r="E111" i="2" s="1"/>
  <c r="D113" i="2"/>
  <c r="E113" i="2" s="1"/>
  <c r="D112" i="2"/>
  <c r="E112" i="2" s="1"/>
  <c r="D114" i="2"/>
  <c r="E114" i="2" s="1"/>
  <c r="D111" i="3"/>
  <c r="E111" i="3" s="1"/>
  <c r="D110" i="3"/>
  <c r="E110" i="3" s="1"/>
  <c r="D112" i="3"/>
  <c r="E112" i="3"/>
  <c r="F114" i="2" l="1"/>
  <c r="E131" i="2"/>
  <c r="F131" i="2" s="1"/>
  <c r="F112" i="2"/>
  <c r="E129" i="2"/>
  <c r="F129" i="2" s="1"/>
  <c r="D137" i="2" s="1"/>
  <c r="F113" i="2"/>
  <c r="E130" i="2"/>
  <c r="F130" i="2" s="1"/>
  <c r="D138" i="2" s="1"/>
  <c r="F111" i="2"/>
  <c r="E128" i="2"/>
  <c r="F128" i="2" s="1"/>
  <c r="D136" i="2" s="1"/>
  <c r="H110" i="3"/>
  <c r="F110" i="3"/>
  <c r="E126" i="3"/>
  <c r="G110" i="3"/>
  <c r="E127" i="3"/>
  <c r="F111" i="3"/>
  <c r="G111" i="3" s="1"/>
  <c r="H111" i="3"/>
  <c r="F112" i="3"/>
  <c r="E128" i="3"/>
  <c r="H112" i="3"/>
  <c r="G112" i="3"/>
  <c r="E119" i="5"/>
  <c r="F119" i="5" s="1"/>
  <c r="E120" i="5"/>
  <c r="F120" i="5" s="1"/>
  <c r="E121" i="5"/>
  <c r="F121" i="5" s="1"/>
  <c r="D139" i="2" l="1"/>
  <c r="C139" i="2"/>
  <c r="E139" i="2" s="1"/>
  <c r="C138" i="2"/>
  <c r="C137" i="2"/>
  <c r="C136" i="2"/>
  <c r="E136" i="2" s="1"/>
  <c r="J116" i="2"/>
  <c r="J117" i="2" s="1"/>
  <c r="J118" i="2" s="1"/>
  <c r="J115" i="2"/>
  <c r="F128" i="3"/>
  <c r="G128" i="3"/>
  <c r="F126" i="3"/>
  <c r="G126" i="3" s="1"/>
  <c r="F127" i="3"/>
  <c r="G127" i="3" s="1"/>
  <c r="E137" i="2" l="1"/>
  <c r="E1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6" authorId="0" shapeId="0" xr:uid="{00000000-0006-0000-0500-000001000000}">
      <text>
        <r>
          <rPr>
            <sz val="11"/>
            <color theme="1"/>
            <rFont val="Arial"/>
            <family val="2"/>
          </rPr>
          <t>======
ID#AAAAPv_jPKw
Zaklina    (2021-10-05 12:18:58)
а. Терени со изразит рељеф
b. Трусни подрачја со интензитет поголем од VIII степен по MCS
c. Поголеми клизишта и нестабилни терни
d. Терени со високониво на подземни води, мочурливи терени, терени изложени на поплави, водотеци, изразита развиеност на брегот</t>
        </r>
      </text>
    </comment>
    <comment ref="H6" authorId="0" shapeId="0" xr:uid="{00000000-0006-0000-0500-000002000000}">
      <text>
        <r>
          <rPr>
            <sz val="11"/>
            <color theme="1"/>
            <rFont val="Arial"/>
            <family val="2"/>
          </rPr>
          <t>======
ID#AAAAPv_jPJU
Zaklina    (2021-10-05 12:18:58)
a. Строг природен резенват/подрачје на дивина
b.национален парк
c. парк на природата</t>
        </r>
      </text>
    </comment>
    <comment ref="I6" authorId="0" shapeId="0" xr:uid="{00000000-0006-0000-0500-000003000000}">
      <text>
        <r>
          <rPr>
            <sz val="11"/>
            <color theme="1"/>
            <rFont val="Arial"/>
            <family val="2"/>
          </rPr>
          <t>======
ID#AAAAPv_jPJE
Zaklina    (2021-10-05 12:18:58)
d. Парк на природата
e. Заштитен предел
f. Повеќенаменско подрачје</t>
        </r>
      </text>
    </comment>
    <comment ref="J6" authorId="0" shapeId="0" xr:uid="{00000000-0006-0000-0500-000004000000}">
      <text>
        <r>
          <rPr>
            <sz val="11"/>
            <color theme="1"/>
            <rFont val="Arial"/>
            <family val="2"/>
          </rPr>
          <t>======
ID#AAAAPv_jPHo
Zaklina    (2021-10-05 12:18:58)
g. заштита и санација на езерата, водотеците, тлото, флората и фауната</t>
        </r>
      </text>
    </comment>
    <comment ref="K6" authorId="0" shapeId="0" xr:uid="{00000000-0006-0000-0500-000005000000}">
      <text>
        <r>
          <rPr>
            <sz val="11"/>
            <color theme="1"/>
            <rFont val="Arial"/>
            <family val="2"/>
          </rPr>
          <t>======
ID#AAAAPv_jPH4
Zaklina    (2021-10-05 12:18:58)
b. заштита од бука
c. заштита од загадување на воздухот</t>
        </r>
      </text>
    </comment>
    <comment ref="M6" authorId="0" shapeId="0" xr:uid="{00000000-0006-0000-0500-000006000000}">
      <text>
        <r>
          <rPr>
            <sz val="11"/>
            <color theme="1"/>
            <rFont val="Arial"/>
            <family val="2"/>
          </rPr>
          <t>======
ID#AAAAPv_jPIk
Zaklina    (2021-10-05 12:18:58)
a. Справување со климатски промени</t>
        </r>
      </text>
    </comment>
    <comment ref="N6" authorId="0" shapeId="0" xr:uid="{00000000-0006-0000-0500-000007000000}">
      <text>
        <r>
          <rPr>
            <sz val="11"/>
            <color theme="1"/>
            <rFont val="Arial"/>
            <family val="2"/>
          </rPr>
          <t>======
ID#AAAAPv_jPHU
Zaklina    (2021-10-05 12:18:58)
b.справување со отпад</t>
        </r>
      </text>
    </comment>
    <comment ref="P6" authorId="0" shapeId="0" xr:uid="{00000000-0006-0000-0500-000008000000}">
      <text>
        <r>
          <rPr>
            <sz val="11"/>
            <color theme="1"/>
            <rFont val="Arial"/>
            <family val="2"/>
          </rPr>
          <t>======
ID#AAAAPv_jPIs
Zaklina    (2021-10-05 12:18:58)
а. Културно наследство од особено значење -1 степен
b. Резервирана археолошка зона -1 степен</t>
        </r>
      </text>
    </comment>
    <comment ref="Q6" authorId="0" shapeId="0" xr:uid="{00000000-0006-0000-0500-000009000000}">
      <text>
        <r>
          <rPr>
            <sz val="11"/>
            <color theme="1"/>
            <rFont val="Arial"/>
            <family val="2"/>
          </rPr>
          <t>======
ID#AAAAPv_jPKg
Zaklina    (2021-10-05 12:18:58)
c.значајно културно наследство-2 степен
d. Добра под привремена заштита - 2 степен</t>
        </r>
      </text>
    </comment>
    <comment ref="R6" authorId="0" shapeId="0" xr:uid="{00000000-0006-0000-0500-00000A000000}">
      <text>
        <r>
          <rPr>
            <sz val="11"/>
            <color theme="1"/>
            <rFont val="Arial"/>
            <family val="2"/>
          </rPr>
          <t>======
ID#AAAAPv_jPKk
Zaklina    (2021-10-05 12:18:58)
b.значајно културно наследство-2 степен
e. Конткни зони на заштитено добро -3 степен
f.културно наследство во опасност</t>
        </r>
      </text>
    </comment>
    <comment ref="T6" authorId="0" shapeId="0" xr:uid="{00000000-0006-0000-0500-00000B000000}">
      <text>
        <r>
          <rPr>
            <sz val="11"/>
            <color theme="1"/>
            <rFont val="Arial"/>
            <family val="2"/>
          </rPr>
          <t>======
ID#AAAAPv_jPKI
Zaklina    (2021-10-05 12:18:58)
a. планирана железничка инфраструктура
b. сообраќајници од регионално значење
c. регионални хидросистеми, мелиорации и слично
d. пристаништа, аеродроми,регионални одводни системи 
e. регионални енергетски системи</t>
        </r>
      </text>
    </comment>
    <comment ref="V6" authorId="0" shapeId="0" xr:uid="{00000000-0006-0000-0500-00000C000000}">
      <text>
        <r>
          <rPr>
            <sz val="11"/>
            <color theme="1"/>
            <rFont val="Arial"/>
            <family val="2"/>
          </rPr>
          <t>======
ID#AAAAPv_jPK8
Zaklina    (2021-10-05 12:18:58)
a. спречување на бариери за лица со инвалидност
b. влијание од работни зони
c. влијание од големи инфраструктурни системи
d. влијание од миграциските движења на населението</t>
        </r>
      </text>
    </comment>
    <comment ref="Y6" authorId="0" shapeId="0" xr:uid="{00000000-0006-0000-0500-00000D000000}">
      <text>
        <r>
          <rPr>
            <sz val="11"/>
            <color theme="1"/>
            <rFont val="Arial"/>
            <family val="2"/>
          </rPr>
          <t>======
ID#AAAAPv_jPKo
Urbankon    (2021-10-05 12:18:58)
а.  наменети за воени или полициски активности</t>
        </r>
      </text>
    </comment>
    <comment ref="B7" authorId="0" shapeId="0" xr:uid="{00000000-0006-0000-0500-00000E000000}">
      <text>
        <r>
          <rPr>
            <sz val="11"/>
            <color theme="1"/>
            <rFont val="Arial"/>
            <family val="2"/>
          </rPr>
          <t>======
ID#AAAAPv_jPIA
Urbankon    (2021-10-05 12:18:58)
Центар со меѓународно влијание - Скопје</t>
        </r>
      </text>
    </comment>
    <comment ref="B8" authorId="0" shapeId="0" xr:uid="{00000000-0006-0000-0500-00000F000000}">
      <text>
        <r>
          <rPr>
            <sz val="11"/>
            <color theme="1"/>
            <rFont val="Arial"/>
            <family val="2"/>
          </rPr>
          <t>======
ID#AAAAPv_jPHw
Urbankon    (2021-10-05 12:18:58)
центар со надрегионално ниво Битола, Штип и Тетово</t>
        </r>
      </text>
    </comment>
    <comment ref="B9" authorId="0" shapeId="0" xr:uid="{00000000-0006-0000-0500-000010000000}">
      <text>
        <r>
          <rPr>
            <sz val="11"/>
            <color theme="1"/>
            <rFont val="Arial"/>
            <family val="2"/>
          </rPr>
          <t>======
ID#AAAAPv_jPLM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B10" authorId="0" shapeId="0" xr:uid="{00000000-0006-0000-0500-000011000000}">
      <text>
        <r>
          <rPr>
            <sz val="11"/>
            <color theme="1"/>
            <rFont val="Arial"/>
            <family val="2"/>
          </rPr>
          <t>======
ID#AAAAPv_jPJ4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B14" authorId="0" shapeId="0" xr:uid="{00000000-0006-0000-0500-000012000000}">
      <text>
        <r>
          <rPr>
            <sz val="11"/>
            <color theme="1"/>
            <rFont val="Arial"/>
            <family val="2"/>
          </rPr>
          <t>======
ID#AAAAPv_jPLQ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B15" authorId="0" shapeId="0" xr:uid="{00000000-0006-0000-0500-000013000000}">
      <text>
        <r>
          <rPr>
            <sz val="11"/>
            <color theme="1"/>
            <rFont val="Arial"/>
            <family val="2"/>
          </rPr>
          <t>======
ID#AAAAPv_jPJY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B16" authorId="0" shapeId="0" xr:uid="{00000000-0006-0000-0500-000014000000}">
      <text>
        <r>
          <rPr>
            <sz val="11"/>
            <color theme="1"/>
            <rFont val="Arial"/>
            <family val="2"/>
          </rPr>
          <t>======
ID#AAAAPv_jPHg
Urbankon    (2021-10-05 12:18:58)
центар со надрегионално ниво Битола, Штип и Тетово</t>
        </r>
      </text>
    </comment>
    <comment ref="B17" authorId="0" shapeId="0" xr:uid="{00000000-0006-0000-0500-000015000000}">
      <text>
        <r>
          <rPr>
            <sz val="11"/>
            <color theme="1"/>
            <rFont val="Arial"/>
            <family val="2"/>
          </rPr>
          <t>======
ID#AAAAPv_jPJw
Urbankon    (2021-10-05 12:18:58)
Центар со меѓународно влијание - Скопје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1IWBvn34lgf7ybxx/CSq9lMjm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" authorId="0" shapeId="0" xr:uid="{00000000-0006-0000-0600-000001000000}">
      <text>
        <r>
          <rPr>
            <sz val="11"/>
            <color theme="1"/>
            <rFont val="Arial"/>
            <family val="2"/>
          </rPr>
          <t>======
ID#AAAAPv_jPKA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9" authorId="0" shapeId="0" xr:uid="{00000000-0006-0000-0600-000002000000}">
      <text>
        <r>
          <rPr>
            <sz val="11"/>
            <color theme="1"/>
            <rFont val="Arial"/>
            <family val="2"/>
          </rPr>
          <t>======
ID#AAAAPv_jPJQ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10" authorId="0" shapeId="0" xr:uid="{00000000-0006-0000-0600-000003000000}">
      <text>
        <r>
          <rPr>
            <sz val="11"/>
            <color theme="1"/>
            <rFont val="Arial"/>
            <family val="2"/>
          </rPr>
          <t>======
ID#AAAAPv_jPII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11" authorId="0" shapeId="0" xr:uid="{00000000-0006-0000-0600-000004000000}">
      <text>
        <r>
          <rPr>
            <sz val="11"/>
            <color theme="1"/>
            <rFont val="Arial"/>
            <family val="2"/>
          </rPr>
          <t>======
ID#AAAAPv_jPHk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12" authorId="0" shapeId="0" xr:uid="{00000000-0006-0000-0600-000005000000}">
      <text>
        <r>
          <rPr>
            <sz val="11"/>
            <color theme="1"/>
            <rFont val="Arial"/>
            <family val="2"/>
          </rPr>
          <t>======
ID#AAAAPv_jPLA
Urbankon    (2021-10-05 12:18:58)
Центар со надрегионално ниво Битола, Штип и Тетово</t>
        </r>
      </text>
    </comment>
    <comment ref="F13" authorId="0" shapeId="0" xr:uid="{00000000-0006-0000-0600-000006000000}">
      <text>
        <r>
          <rPr>
            <sz val="11"/>
            <color theme="1"/>
            <rFont val="Arial"/>
            <family val="2"/>
          </rPr>
          <t>======
ID#AAAAPv_jPIQ
Urbankon    (2021-10-05 12:18:58)
Центар со меѓународно влијание - Скопје</t>
        </r>
      </text>
    </comment>
    <comment ref="F22" authorId="0" shapeId="0" xr:uid="{00000000-0006-0000-0600-000007000000}">
      <text>
        <r>
          <rPr>
            <sz val="11"/>
            <color theme="1"/>
            <rFont val="Arial"/>
            <family val="2"/>
          </rPr>
          <t>======
ID#AAAAPv_jPJs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23" authorId="0" shapeId="0" xr:uid="{00000000-0006-0000-0600-000008000000}">
      <text>
        <r>
          <rPr>
            <sz val="11"/>
            <color theme="1"/>
            <rFont val="Arial"/>
            <family val="2"/>
          </rPr>
          <t>======
ID#AAAAPv_jPHY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24" authorId="0" shapeId="0" xr:uid="{00000000-0006-0000-0600-000009000000}">
      <text>
        <r>
          <rPr>
            <sz val="11"/>
            <color theme="1"/>
            <rFont val="Arial"/>
            <family val="2"/>
          </rPr>
          <t>======
ID#AAAAPv_jPKE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25" authorId="0" shapeId="0" xr:uid="{00000000-0006-0000-0600-00000A000000}">
      <text>
        <r>
          <rPr>
            <sz val="11"/>
            <color theme="1"/>
            <rFont val="Arial"/>
            <family val="2"/>
          </rPr>
          <t>======
ID#AAAAPv_jPI8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26" authorId="0" shapeId="0" xr:uid="{00000000-0006-0000-0600-00000B000000}">
      <text>
        <r>
          <rPr>
            <sz val="11"/>
            <color theme="1"/>
            <rFont val="Arial"/>
            <family val="2"/>
          </rPr>
          <t>======
ID#AAAAPv_jPIY
Urbankon    (2021-10-05 12:18:58)
Центар со надрегионално ниво Битола, Штип и Тетово</t>
        </r>
      </text>
    </comment>
    <comment ref="F27" authorId="0" shapeId="0" xr:uid="{00000000-0006-0000-0600-00000C000000}">
      <text>
        <r>
          <rPr>
            <sz val="11"/>
            <color theme="1"/>
            <rFont val="Arial"/>
            <family val="2"/>
          </rPr>
          <t>======
ID#AAAAPv_jPIo
Urbankon    (2021-10-05 12:18:58)
Центар со меѓународно влијание - Скопје</t>
        </r>
      </text>
    </comment>
    <comment ref="F39" authorId="0" shapeId="0" xr:uid="{00000000-0006-0000-0600-00000D000000}">
      <text>
        <r>
          <rPr>
            <sz val="11"/>
            <color theme="1"/>
            <rFont val="Arial"/>
            <family val="2"/>
          </rPr>
          <t>======
ID#AAAAPv_jPIc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40" authorId="0" shapeId="0" xr:uid="{00000000-0006-0000-0600-00000E000000}">
      <text>
        <r>
          <rPr>
            <sz val="11"/>
            <color theme="1"/>
            <rFont val="Arial"/>
            <family val="2"/>
          </rPr>
          <t>======
ID#AAAAPv_jPLU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41" authorId="0" shapeId="0" xr:uid="{00000000-0006-0000-0600-00000F000000}">
      <text>
        <r>
          <rPr>
            <sz val="11"/>
            <color theme="1"/>
            <rFont val="Arial"/>
            <family val="2"/>
          </rPr>
          <t>======
ID#AAAAPv_jPI0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42" authorId="0" shapeId="0" xr:uid="{00000000-0006-0000-0600-000010000000}">
      <text>
        <r>
          <rPr>
            <sz val="11"/>
            <color theme="1"/>
            <rFont val="Arial"/>
            <family val="2"/>
          </rPr>
          <t>======
ID#AAAAPv_jPIw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43" authorId="0" shapeId="0" xr:uid="{00000000-0006-0000-0600-000011000000}">
      <text>
        <r>
          <rPr>
            <sz val="11"/>
            <color theme="1"/>
            <rFont val="Arial"/>
            <family val="2"/>
          </rPr>
          <t>======
ID#AAAAPv_jPHs
Urbankon    (2021-10-05 12:18:58)
Центар со надрегионално ниво Битола, Штип и Тетово</t>
        </r>
      </text>
    </comment>
    <comment ref="F44" authorId="0" shapeId="0" xr:uid="{00000000-0006-0000-0600-000012000000}">
      <text>
        <r>
          <rPr>
            <sz val="11"/>
            <color theme="1"/>
            <rFont val="Arial"/>
            <family val="2"/>
          </rPr>
          <t>======
ID#AAAAPv_jPIU
Urbankon    (2021-10-05 12:18:58)
Центар со меѓународно влијание - Скопје</t>
        </r>
      </text>
    </comment>
    <comment ref="F52" authorId="0" shapeId="0" xr:uid="{00000000-0006-0000-0600-000013000000}">
      <text>
        <r>
          <rPr>
            <sz val="11"/>
            <color theme="1"/>
            <rFont val="Arial"/>
            <family val="2"/>
          </rPr>
          <t>======
ID#AAAAPv_jPI4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53" authorId="0" shapeId="0" xr:uid="{00000000-0006-0000-0600-000014000000}">
      <text>
        <r>
          <rPr>
            <sz val="11"/>
            <color theme="1"/>
            <rFont val="Arial"/>
            <family val="2"/>
          </rPr>
          <t>======
ID#AAAAPv_jPKs
Urbankon    (2021-10-05 12:18:58)
Центри на урбани населби: Струга, Гевгелија,Радовиш, Дебар, С.Николе, Неготино, Делчево, Кр.Паланка, Виница, Пробиштип, Ресен, Берово, Кратово, Крушево, Валандово и Пехчево</t>
        </r>
      </text>
    </comment>
    <comment ref="F54" authorId="0" shapeId="0" xr:uid="{00000000-0006-0000-0600-000015000000}">
      <text>
        <r>
          <rPr>
            <sz val="11"/>
            <color theme="1"/>
            <rFont val="Arial"/>
            <family val="2"/>
          </rPr>
          <t>======
ID#AAAAPv_jPHI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55" authorId="0" shapeId="0" xr:uid="{00000000-0006-0000-0600-000016000000}">
      <text>
        <r>
          <rPr>
            <sz val="11"/>
            <color theme="1"/>
            <rFont val="Arial"/>
            <family val="2"/>
          </rPr>
          <t>======
ID#AAAAPv_jPJI
Urbankon    (2021-10-05 12:18:58)
Центар на средно регионално ниво Куманово, Прилеп, Велес, Охрид, Струмица, Гостивар, Кавадарци, Кичево и Кочани</t>
        </r>
      </text>
    </comment>
    <comment ref="F56" authorId="0" shapeId="0" xr:uid="{00000000-0006-0000-0600-000017000000}">
      <text>
        <r>
          <rPr>
            <sz val="11"/>
            <color theme="1"/>
            <rFont val="Arial"/>
            <family val="2"/>
          </rPr>
          <t>======
ID#AAAAPv_jPLE
Urbankon    (2021-10-05 12:18:58)
Центар со надрегионално ниво Битола, Штип и Тетово</t>
        </r>
      </text>
    </comment>
    <comment ref="F57" authorId="0" shapeId="0" xr:uid="{00000000-0006-0000-0600-000018000000}">
      <text>
        <r>
          <rPr>
            <sz val="11"/>
            <color theme="1"/>
            <rFont val="Arial"/>
            <family val="2"/>
          </rPr>
          <t>======
ID#AAAAPv_jPJ8
Urbankon    (2021-10-05 12:18:58)
Центар со меѓународно влијание - Скопје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0RCs+hST5LoQBqaFDawXJNl6Cug=="/>
    </ext>
  </extLst>
</comments>
</file>

<file path=xl/sharedStrings.xml><?xml version="1.0" encoding="utf-8"?>
<sst xmlns="http://schemas.openxmlformats.org/spreadsheetml/2006/main" count="1176" uniqueCount="463">
  <si>
    <t>пресметка на цена за изработка на ГУП за град со генерално планирање (чл. 26, 27, 28)</t>
  </si>
  <si>
    <t xml:space="preserve">КАЛКУЛАТОР ЗА ПРЕСМЕТКА НА МИНИМАЛНА  ЦЕНА ЗА ИЗРАБОТКА НА ПЛАНСКА ПРОГРАМА  И РЕВИЗИЈА НА ГУП                           </t>
  </si>
  <si>
    <t>(А)                              Површина на плански опфат во хектари</t>
  </si>
  <si>
    <t>поени</t>
  </si>
  <si>
    <t xml:space="preserve">                                                      (В)                                                    Урбан развој на  населено место и  ниво на градски центри</t>
  </si>
  <si>
    <t>вкупно поени А+Б+В</t>
  </si>
  <si>
    <t>(Г)   поени за                        постоење планови од повисок или понизок ред</t>
  </si>
  <si>
    <t xml:space="preserve">(Д) вкупно минимален број на поени од фактори на сложеност и комплексност </t>
  </si>
  <si>
    <t>СЕВКУПНО ПОЕНИ А+Б+В+Г+Д</t>
  </si>
  <si>
    <t>(Н)               Нето цена на поен</t>
  </si>
  <si>
    <t xml:space="preserve">(К) коефи-циент за работа </t>
  </si>
  <si>
    <t>Површина на плански опфат во хектари</t>
  </si>
  <si>
    <t>Вкупна минимална ЦЕНА на ГУП во € без постоење на ажурирани планови</t>
  </si>
  <si>
    <t>Минимална цена  на хектар за ГУП  1xa/€</t>
  </si>
  <si>
    <t>Процент за пресметка на цена на планска програма</t>
  </si>
  <si>
    <t xml:space="preserve">Процент за пресметка на цена на ревизија  </t>
  </si>
  <si>
    <t>не ажуриран план</t>
  </si>
  <si>
    <t>нема план</t>
  </si>
  <si>
    <t>до 100</t>
  </si>
  <si>
    <t>до 3000</t>
  </si>
  <si>
    <t>населено место</t>
  </si>
  <si>
    <t>Изработка на  ГУП без постоење на ажурирани планови од повисок или понизок ред</t>
  </si>
  <si>
    <t>од 100 до 250</t>
  </si>
  <si>
    <t>од 3.001 до 5.000</t>
  </si>
  <si>
    <t>локален центар</t>
  </si>
  <si>
    <t>од 251 до 500</t>
  </si>
  <si>
    <t>од 5.001 до 10.000</t>
  </si>
  <si>
    <t>центар на микрорегион</t>
  </si>
  <si>
    <t>од 501 до 1.000</t>
  </si>
  <si>
    <t>од 10.001 до 20.000</t>
  </si>
  <si>
    <t>од 1.001 до 2.000</t>
  </si>
  <si>
    <t>од 20.001 до 50.000</t>
  </si>
  <si>
    <t>центар на мезорегион</t>
  </si>
  <si>
    <t>од 2.001 до 5.000</t>
  </si>
  <si>
    <t>од 50.001 до 100.000</t>
  </si>
  <si>
    <t>од 100.001 до 300.000</t>
  </si>
  <si>
    <t>центар на макрорегион</t>
  </si>
  <si>
    <t>преку 300.001</t>
  </si>
  <si>
    <t>републички центар</t>
  </si>
  <si>
    <t>КАЛКУЛАТОР ЗА ПРЕСМЕТКА НА МИНИМАЛНА  ЦЕНА ЗА ИЗРАБОТКА НА ГУП</t>
  </si>
  <si>
    <t xml:space="preserve">(Д) вкупно максимален број на поени од фактори на сложеност и комплексност </t>
  </si>
  <si>
    <t>Изработка на  ГУП без постоење на  планови од повисок или понизок ред</t>
  </si>
  <si>
    <t>Вкупна минимална ЦЕНА на ГУП во € без постоење на планови</t>
  </si>
  <si>
    <t>над 100 до 250</t>
  </si>
  <si>
    <t>над 250 до 500</t>
  </si>
  <si>
    <t>над 500 до 1.000</t>
  </si>
  <si>
    <t>над 1.000 до 2.000</t>
  </si>
  <si>
    <t>над 2.000 до 5000</t>
  </si>
  <si>
    <t>над 5.000 до 8.000</t>
  </si>
  <si>
    <t>над 8.000</t>
  </si>
  <si>
    <t xml:space="preserve">ГУП за град со генерално и детално планирање </t>
  </si>
  <si>
    <t>пресметка на ПРОСЕЧНА цена за изработка на ГУП за град со генерално планирање (чл. 26, 27, 28)</t>
  </si>
  <si>
    <t>КАЛКУЛАТОР ЗА ПРЕСМЕТКА НА МАКСИМАЛНА  ЦЕНА ЗА ИЗРАБОТКА НА ГУП</t>
  </si>
  <si>
    <t>(В)                                                              Урбан развој на  населено место и  ниво на градски центри</t>
  </si>
  <si>
    <t>Вкупна минимална ЦЕНА на ГУП во €</t>
  </si>
  <si>
    <t>Основна максимална цена  на хектар за ГУП  1xa/€</t>
  </si>
  <si>
    <t xml:space="preserve">(А,Б, В, Г)  вкупно поени за површина,                            населеност, урбанизација на простор и  планска документација                  </t>
  </si>
  <si>
    <t>(Д)                                                                    вкупно  поени за фактор на сложеност и комплексност на просторот</t>
  </si>
  <si>
    <t>минималнен број на поени од (А+Б+В+Г+Д) фактори</t>
  </si>
  <si>
    <t>максимален број на поени од (А+Б+В+Г+Д) фактори</t>
  </si>
  <si>
    <t xml:space="preserve"> Нето цена на поен за хектар   (€)  </t>
  </si>
  <si>
    <t>норма час</t>
  </si>
  <si>
    <t>евра</t>
  </si>
  <si>
    <t xml:space="preserve">цена </t>
  </si>
  <si>
    <t>коефиц.фирма</t>
  </si>
  <si>
    <t>инфраструктура сообраќај</t>
  </si>
  <si>
    <t>цена на ха</t>
  </si>
  <si>
    <t>(ха)</t>
  </si>
  <si>
    <t>мин</t>
  </si>
  <si>
    <t>мах</t>
  </si>
  <si>
    <t xml:space="preserve">(€)  </t>
  </si>
  <si>
    <t>вкупно</t>
  </si>
  <si>
    <t>РАБОТНИ ЧАСА</t>
  </si>
  <si>
    <t>ЕВРА</t>
  </si>
  <si>
    <t>ПЛАТА НЕТО</t>
  </si>
  <si>
    <t>БРУТО</t>
  </si>
  <si>
    <t>ВРАБОТЕНИ</t>
  </si>
  <si>
    <t>ВКУПНО ЗА ПЛАТА</t>
  </si>
  <si>
    <t>(НАЗИВ НА УРБАНИСТИЧКИОТ ПЛАН)</t>
  </si>
  <si>
    <t>ПРЕСМЕТКА НА ЦЕНА ЗА:</t>
  </si>
  <si>
    <t>ФАКТОР</t>
  </si>
  <si>
    <t>НАДОМЕСТ ЗА НОРМА-ЧАС:</t>
  </si>
  <si>
    <t>ВРАБОТЕН</t>
  </si>
  <si>
    <t>НАДОМЕСТ (ЕУР)</t>
  </si>
  <si>
    <t>ВСС - ПЛАНЕР СО ОВЛАСТУВАЊЕ</t>
  </si>
  <si>
    <t>ВСС - БЕЗ ОВЛАСТУВАЊЕ</t>
  </si>
  <si>
    <t>ДР. СТРУЧНИ СОРАБОТНИЦИ</t>
  </si>
  <si>
    <t>КОЕФИЦИЕНТ НА РАБОТА:</t>
  </si>
  <si>
    <t>(ФИКСНО)</t>
  </si>
  <si>
    <t>ПОВРШИНА НА ОПФАТ:</t>
  </si>
  <si>
    <t>(ХЕКТАРИ)</t>
  </si>
  <si>
    <t>КОРЕГИРАНА ПОВРШИНА НА ОПФАТ (КП):</t>
  </si>
  <si>
    <t>СТВАРНА ПОВРШИНА (ХА)</t>
  </si>
  <si>
    <t>КОЕФИЦИЕНТ НА КОРЕКЦИЈА (КК)</t>
  </si>
  <si>
    <t>до 1</t>
  </si>
  <si>
    <t>5,00</t>
  </si>
  <si>
    <t>од 1 до 2</t>
  </si>
  <si>
    <t>3,50 - 2,80</t>
  </si>
  <si>
    <t>од 2 до 5</t>
  </si>
  <si>
    <t>2,80 - 2,20</t>
  </si>
  <si>
    <t>од 5 до 10</t>
  </si>
  <si>
    <t>2,20 - 1,60</t>
  </si>
  <si>
    <t>од 10 до 20</t>
  </si>
  <si>
    <t>1,60 - 1,50</t>
  </si>
  <si>
    <t>од 20 до 40</t>
  </si>
  <si>
    <t>1,50 - 1,40</t>
  </si>
  <si>
    <t>од 40 до 60</t>
  </si>
  <si>
    <t>1,40 - 1,20</t>
  </si>
  <si>
    <t>од 60 до 100</t>
  </si>
  <si>
    <t>1,20 - 1,00</t>
  </si>
  <si>
    <t>над 100</t>
  </si>
  <si>
    <t>СТВАРНА ПОВРШИНА:</t>
  </si>
  <si>
    <t>АВТОМАТСКИ СЕ ПРЕЗЕМА</t>
  </si>
  <si>
    <t>ВНЕСИ КОЕФИЦИЕНТ:</t>
  </si>
  <si>
    <t>*КОЕФИЦИЕНТОТ СЕ ДОБИВА ПО ПАТ НА ИНТЕРПОЛАЦИЈА ПОМЕЃУ ГРАНИЧНИТЕ ВРЕДНОСТИ</t>
  </si>
  <si>
    <t>КП:</t>
  </si>
  <si>
    <t>АВТОМАТСКА ПРЕСМЕТКА</t>
  </si>
  <si>
    <t>ВАЖНОСТ НА ПРОСТОРОТ ВО ОДНОС НА ГРАДОТ ИЛИ НАСЕЛБАТА (ВП):</t>
  </si>
  <si>
    <t>ПОДРАЧЈЕ ВО КОЕШТО ИМА ВЛИЈАНИЕ</t>
  </si>
  <si>
    <t>КОЕФИЦИЕНТ НА ВЛИАНИЕ (КВ)</t>
  </si>
  <si>
    <t>НЕМА</t>
  </si>
  <si>
    <t>РЕОНСКО</t>
  </si>
  <si>
    <t>ГРАДСКО (ОПШТИНСКО)</t>
  </si>
  <si>
    <t>РЕГИОНАЛНО</t>
  </si>
  <si>
    <t>ДРЖАВНО</t>
  </si>
  <si>
    <t>ПОСЕБНО ЗНАЧЕЊЕ</t>
  </si>
  <si>
    <t>ВП:</t>
  </si>
  <si>
    <t>ЦЕНТРИ ВО РАМКИТЕ НА ПЛАНСКИОТ ОПФАТ (ЦП):</t>
  </si>
  <si>
    <t>ВИД НА ЦЕНТАР</t>
  </si>
  <si>
    <t>КОЕФИЦИЕНТ</t>
  </si>
  <si>
    <t>ГРАДСКИ</t>
  </si>
  <si>
    <t>СЕКУНДАРЕН</t>
  </si>
  <si>
    <t>ЦП:</t>
  </si>
  <si>
    <t>ФАКТОР НА ИЗГРАДЕНОСТ (ФИ):</t>
  </si>
  <si>
    <t>ВИД НА ИЗГРАДЕНОСТ</t>
  </si>
  <si>
    <t>ФАКТОР НА ИЗГРАДЕНОСТ</t>
  </si>
  <si>
    <t>НИСКА ГРАДБА - ПАРЦЕЛИ ОД 1000 м² ДО 3000 м²; К: 0,06 - 0,84</t>
  </si>
  <si>
    <t>НИСКА ГРАДБА НА ПАРЦЕЛИ ОД 120м² ДО 1000 м²; К: 0,84 - 2,6</t>
  </si>
  <si>
    <t>ВИСОКА ГРАДБА - СЛОБОДНОСТОЕЧКИ ЗГРАДИ НА ПАРЦЕЛИ ОД 2000м2 ДО 10000 М2; К: 1,2 - 7,0</t>
  </si>
  <si>
    <t>ВНЕСИ ФАКТОР:</t>
  </si>
  <si>
    <t>ФИ:</t>
  </si>
  <si>
    <t>ФАКТОРИ НА ОГРАНИЧУВАЊЕ И ОБВРСКИ:</t>
  </si>
  <si>
    <t>ФК1</t>
  </si>
  <si>
    <t>ПРИРОДНИ ФАКТОРИ :</t>
  </si>
  <si>
    <t>РЕПУБЛИЧКИ ЦЕНТАР</t>
  </si>
  <si>
    <t>ЦЕНТАР НА МАКРОРЕГИОН</t>
  </si>
  <si>
    <t>ЦЕНТАР НА МЕЗОРЕГИОН</t>
  </si>
  <si>
    <t>ЦЕНТАР НА МИКРОРЕГИОН</t>
  </si>
  <si>
    <t>ЛОКАЛЕН ЦЕНТАР</t>
  </si>
  <si>
    <t>НАСЕЛЕНО МЕСТО</t>
  </si>
  <si>
    <t>ВНЕСИ ПОВРШИНА:</t>
  </si>
  <si>
    <t>ФО1:</t>
  </si>
  <si>
    <t>ФК2</t>
  </si>
  <si>
    <t>ТЕХНИЧКИ ФАКТОРИ:</t>
  </si>
  <si>
    <t>ФО2:</t>
  </si>
  <si>
    <t>ФК3</t>
  </si>
  <si>
    <t>КУЛТУРНО-ИСТОРИСКИ ФАКТОРИ (ФО3):</t>
  </si>
  <si>
    <t>РЕЖИМ НА ЗАШТИТА ОД 1. СТЕПЕН - КУЛТУРНО НАСЛЕДСТВО ОД ОСОБЕНО ЗНАЧЕЊЕ</t>
  </si>
  <si>
    <t>РЕЖИМ НА ЗАШТИТА ОД 2. СТЕПЕН - КУЛТУРНО НАСЛЕДСТВО ОД ОСОБЕНО ЗНАЧЕЊЕ</t>
  </si>
  <si>
    <t>РЕЖИМ НА ЗАШТИТА ОД 3. СТЕПЕН - КОНТАКТНА ЗОНА НА ЗАШТИТЕНО ДОБРО</t>
  </si>
  <si>
    <t>РЕЖИМ НА ЗАШТИТА ОД 4. СТЕПЕН - КУЛТУРНО НАСЛЕДСТВО ВО ОПАСНОСТ</t>
  </si>
  <si>
    <t>ВНЕСИ ПОВРШИНА НА СПОМЕНИЧЕН КОМПЛЕКС:</t>
  </si>
  <si>
    <t>ФО3:</t>
  </si>
  <si>
    <t>НОРМА-ЧАС ЗА 1 ХЕКТАР (КАЛКУЛАТИВНА ПОВРШИНА)-ФИКСНО:</t>
  </si>
  <si>
    <t>ВИД НА ПЛАН</t>
  </si>
  <si>
    <t xml:space="preserve">НЕТО ЦЕНА ЗА ХЕКТАР КАЛКУЛАТИВНА ПОВРШИНА </t>
  </si>
  <si>
    <t>НЕТО ЦЕНА ЗА ХЕКТАР КАЛКУЛАТИВНА ПОВРШИНА СО ВКЛУЧЕН КОЕФИЦИЕНТ НА РАБОТА од 3,7</t>
  </si>
  <si>
    <t xml:space="preserve">ВКУПНА НЕТО ЦЕНА ЗА ХЕКТАР КАЛКУЛАТИВНА ПОВРШИНА СО ВКЛУЧЕНО ЗГОЛЕМУВАЊЕ ОД (15%) ЗА РЕШЕНИЈА ЗА ИНФРАСТРУКТУРА </t>
  </si>
  <si>
    <t>ДУП,  УРБАНИСТИЧКИ ПРОЕКТ   СО ДЕТАЛНА РЕГУЛАЦИЈА</t>
  </si>
  <si>
    <t>УПС, УПВНМ, УППГДЗ СО ДЕТАЛНА РЕГУЛАЦИЈА</t>
  </si>
  <si>
    <t>УПС СО ГЕНЕРАЛНА  РЕГУЛАЦИЈА</t>
  </si>
  <si>
    <t xml:space="preserve">УПС СО ОПШТИ УСЛОВИ ЗА ГРАДБА, </t>
  </si>
  <si>
    <t>КАЛКУЛАТИВНА ПОВРШИНА (ПК)-АВТОМАТСКА ПРЕСМЕТКА:</t>
  </si>
  <si>
    <t>ПК = КП+ВП+ЦП+ФИ+ФО1+ФО2+ФО3</t>
  </si>
  <si>
    <t>ВКУПНА ЦЕНА ЗА ИЗРАБОТКА НА ПЛАН  ( БЕЗ ДДВ)- АВТОМАТСКА ПРЕСМЕТКА</t>
  </si>
  <si>
    <t xml:space="preserve">ЗГОЛЕМУВАЊЕ 15%  ЗА  РЕШЕНИЈА ОД ИНФРАСТРУКТУРА </t>
  </si>
  <si>
    <t xml:space="preserve">ЦЕНА НА ХА </t>
  </si>
  <si>
    <t>ДУП И УРБАНИСТИЧКИ ПРОЕКТ СО ДЕТАЛНА РЕГУЛАЦИЈА</t>
  </si>
  <si>
    <t>УПС, УПВНМ, УППГДЗ  СО ГЕНЕРАЛНА РЕГУЛАЦИЈА</t>
  </si>
  <si>
    <t>ПРОЦЕНТ ОД ЦЕНАТА НА ПЛАНОТ ВО ОДНОС НА СТВАРНАТА ПОВРШИНА НА ПЛАНСКИОТ ОПФАТ</t>
  </si>
  <si>
    <t>до 1 ха</t>
  </si>
  <si>
    <t xml:space="preserve">1 ха - 10  ха </t>
  </si>
  <si>
    <t>19% - 10.5%</t>
  </si>
  <si>
    <t>11 ха- 20 ха</t>
  </si>
  <si>
    <t>10.4% - 9.5%</t>
  </si>
  <si>
    <t>21 ха - 40 ха</t>
  </si>
  <si>
    <t>9.4% - 7.5%</t>
  </si>
  <si>
    <t xml:space="preserve">41 ха-100 ха </t>
  </si>
  <si>
    <t>над 100 ха</t>
  </si>
  <si>
    <t>ВНЕСИ ПРОЦЕНТ:</t>
  </si>
  <si>
    <t>ДУП,  УРБАНИСТИЧКИ ПРОЕКТ СО ДЕТАЛНА РЕГУЛАЦИЈА</t>
  </si>
  <si>
    <t>УПС, УПВНМ, УППФДЗ СО ГЕНЕРАЛНА РЕГУЛАЦИЈА</t>
  </si>
  <si>
    <t>УПС, УППГДЗ ЗА ИНФРАСТРУКТУРА И СУПРАСТРУКТУРА СО ОПШТИ УСЛОВИ ЗА ГРАДБА</t>
  </si>
  <si>
    <t xml:space="preserve"> УРБАНИСТИЧКИ ПРОЕКТ  СО ДЕТАЛНА РЕГУЛАЦИЈА</t>
  </si>
  <si>
    <t>УПС, УПВНМ, УППГДЗ   СО ДЕТАЛНА РЕГУЛАЦИЈА</t>
  </si>
  <si>
    <t>УПС,  УППГДЗ ЗА ИНФРАСТРУКТУРА И СУПРАСТРУКТУРА СО ОПШТИ УСЛОВИ ЗА ГРАДБА,</t>
  </si>
  <si>
    <t>ХА</t>
  </si>
  <si>
    <t>ДО 1</t>
  </si>
  <si>
    <t>1 ДО 2</t>
  </si>
  <si>
    <t>2 ДО 5</t>
  </si>
  <si>
    <t>5 ДО 10</t>
  </si>
  <si>
    <t>10 ДО 20</t>
  </si>
  <si>
    <t>20 ДО 40</t>
  </si>
  <si>
    <t>40 ДО 60</t>
  </si>
  <si>
    <t>60 ДО 100</t>
  </si>
  <si>
    <t>НАД 100</t>
  </si>
  <si>
    <t>НИСКА ГРАДБА - ПАРЦЕЛИ ОД 1000 м² ДО 3000 м² ; К: 0,06 - 0,84</t>
  </si>
  <si>
    <t>НИСКА ГРАДБА НА ПАРЦЕЛИ ОД 120м² ДО 1000 м² ; К: 0,84 - 2,6</t>
  </si>
  <si>
    <r>
      <rPr>
        <sz val="12"/>
        <color theme="1"/>
        <rFont val="Calibri"/>
        <family val="2"/>
      </rPr>
      <t>ВИСОКА ГРАДБА - КАЛКАНСКИ ПОВРЗАНИ НА ПАРЦЕЛИ ОД 200 м</t>
    </r>
    <r>
      <rPr>
        <sz val="12"/>
        <color theme="1"/>
        <rFont val="Arial"/>
        <family val="2"/>
      </rPr>
      <t>²</t>
    </r>
    <r>
      <rPr>
        <sz val="12"/>
        <color theme="1"/>
        <rFont val="Calibri"/>
        <family val="2"/>
      </rPr>
      <t xml:space="preserve"> ДО 500 м² ; К: 2,0 - 7,0</t>
    </r>
  </si>
  <si>
    <t>ВИСОКА ГРАДБА - СЛОБОДНОСТОЕЧКИ ЗГРАДИ НА ПАРЦЕЛИ ОД 2000 М2 ДО 10000 М2; К: 1,2 - 7,0</t>
  </si>
  <si>
    <t>ТРУСНИ ПОДРАЧЈА, КЛИЗИШТА, ТЕРЕНИ ВО ПАД ПОГОЛЕМ ОД 22,5 СТЕПЕНИ, МОЧУРЛИВИ И ТЕРЕНИ СО ВИСОКИ ПОДЗЕМНИ ВОДИ, ИЗРАЗЕНА РАЗГРАНЕТОСТ НА КРАЈБРЕЖЈЕТО, ДЕВАСТИРАНИ И ДЕГРАДИРАНИ ТЕРЕНИ, СЕ ЗЕМА ИЗМЕРЕНАТА ПОВРШИНА НА ПРИРОДНОТО ОГРАНИЧУВАЊЕ ВО РАМКИТЕ НА ОПФАТОТ</t>
  </si>
  <si>
    <t>ПОСТОЕЧКА ИНФРАСТРУКТУРА-ПАТИШТА, МОСТОВИ, ЕЛЕКТРОВОДИ, ЖЕЛЕЗНИЦИ, КРУПНИ ИНСТАЛАЦИИ; ГРАДБИ ОД ПОСТОЕЧКА ИЗГРАДЕНОСТ; СЕ ЗЕМА ПОВРШИНАТА СО ТЕХНИЧКО ОГРАНИЧУВАЊЕ ВО РАМКИТЕ НА ОПФАТОТ</t>
  </si>
  <si>
    <t>СЕ ЗЕМА ПОВРШИНАТА НА СПОМЕНИЧНИОТ КОМПЛЕКС ЗГОЛЕМЕНА ЗА КОЕФИЦИЕНТОТ НА ОДРЕДЕНАТА КАТЕГОРИЈА (СПОРЕД ЗАКОН ЗА КУЛТУРНО НАСЛЕДСТВО)</t>
  </si>
  <si>
    <t>КАТЕГОРИЈА</t>
  </si>
  <si>
    <t>НЕТО ЦЕНА ЗА ХЕКТАР КАЛКУЛАТИВНА ПОВРШИНА (ЕУР)</t>
  </si>
  <si>
    <t>НЕТО ЦЕНА ЗА ХЕКТАР КАЛКУЛАТИВНА ПОВРШИНА СО ВКЛУЧЕН КОЕФИЦИЕНТ НА РАБОТА (ЕУР)</t>
  </si>
  <si>
    <t>ВКУПНА НЕТО ЦЕНА ЗА ХЕКТАР КАЛКУЛАТИВНА ПОВРШИНА СО ВКЛУЧЕНО ЗГОЛЕМУВАЊЕ ЗА РЕШЕНИЈА ЗА ИНФРАСТРУКТУРА-ТА (15%)</t>
  </si>
  <si>
    <t>фирма</t>
  </si>
  <si>
    <t xml:space="preserve">ПЛАНСКА ПРОГРАМА И РЕВИЗИЈА </t>
  </si>
  <si>
    <t>СЕ ВКУПНО</t>
  </si>
  <si>
    <t>ДУП, УПС, УПВНМ, УППГДЗ СО ДЕТАЛНА РЕГУЛАЦИЈА</t>
  </si>
  <si>
    <t>УПС, УПВНМ, УППГДЗ СО ГЕНЕРАЛНА РЕГУЛАЦИЈА</t>
  </si>
  <si>
    <t>УПС СО ОПШТИ УСЛОВИ ЗА ГРАДБА, УРБАНИСТИЧКИ ПРОЕКТ</t>
  </si>
  <si>
    <t>ПК=КП+ВП+ЦП+ФИ+ФО1+ФО2+ФО3:</t>
  </si>
  <si>
    <t>ВКУПНА ЦЕНА НА ИЗРАБОТКА НА ПЛАН (ЕУР) - АВТОМАТСКА ПРЕСМЕТКА</t>
  </si>
  <si>
    <t>ВКУПНА НЕТО ЦЕНА НА ПЛАН</t>
  </si>
  <si>
    <t>ЗГОЛЕМУВАЊЕ ЗА РЕШЕНИЈА ЗА ИНФРАСТРУКТУРА (15%)</t>
  </si>
  <si>
    <t>ВКУПНА ЦЕНА НА ПЛАН (БЕЗ ДДВ)</t>
  </si>
  <si>
    <t>ДДВ (18%)</t>
  </si>
  <si>
    <t>БРУТО ЦЕНА НА ПЛАН (СО ДДВ)</t>
  </si>
  <si>
    <t>ЦЕНА НА ХА</t>
  </si>
  <si>
    <t>ВКУПНО ЗА ПЛАТА МЕСЕЧНО</t>
  </si>
  <si>
    <t>БРУТО ПЛАТА за вработени во рок на донесување на план</t>
  </si>
  <si>
    <t>ЦЕНА НА ИЗРАБОТКА НА ПЛАНСКА/ПРОЕКТНА ПРОГРАМА, ОДНОСНО СТРУЧНА РЕВИЗИЈА (ЕУР)</t>
  </si>
  <si>
    <t xml:space="preserve">ДО 1 ХА </t>
  </si>
  <si>
    <t>ЦЕНА НА РЕВИЗИЈА, ОДНОСНО ПЛАНСКА/ПРОЕКТНА ПРОГРАМА (АВТОМАТСКА ПРЕСМЕТКА)</t>
  </si>
  <si>
    <t>НЕТО ЦЕНА                   (БЕЗ ДДВ)</t>
  </si>
  <si>
    <t>БРУТО ЦЕНА                   (СО ДДВ)</t>
  </si>
  <si>
    <t>(А)     УРБАНИСТИЧКИ ПРОЕКТ ДО 1 ХА</t>
  </si>
  <si>
    <t>Вредноста на УП се пресметува во два дела според урбанистички работи и проектански работи (идеен проект за градбата во УП)</t>
  </si>
  <si>
    <t>1.</t>
  </si>
  <si>
    <t xml:space="preserve">2. </t>
  </si>
  <si>
    <t xml:space="preserve">3. </t>
  </si>
  <si>
    <t>4.</t>
  </si>
  <si>
    <t>реден број</t>
  </si>
  <si>
    <t>Ред.бр</t>
  </si>
  <si>
    <t>(П) површина на плански опфат во  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</si>
  <si>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</si>
  <si>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</si>
  <si>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к=0,10,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</si>
  <si>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</si>
  <si>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</si>
  <si>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</si>
  <si>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</si>
  <si>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t>(КПФ) Корегирана површина на плански опфат во ха условена од (КВ+КЦ+Ф)хП</t>
  </si>
  <si>
    <t>(П) површина на плански опфат во (ХА)</t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</si>
  <si>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</si>
  <si>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</si>
  <si>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</si>
  <si>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</si>
  <si>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</si>
  <si>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t>Процент за Планска програма од цена на планот                (%)</t>
  </si>
  <si>
    <t>Минимална Цена на  Планска програма И Стручна ревизија на УП                         (€)</t>
  </si>
  <si>
    <t>Процент за ревизија од цена на планот                 (%)</t>
  </si>
  <si>
    <t xml:space="preserve">Максимална Цена на Планска програма и Стручна  ревизија  на УП                       (€) </t>
  </si>
  <si>
    <t>(А)    ДУП, УПС, УПВНМ, УППГДЗ СО ДЕТАЛНА РЕГУЛАЦИЈА ОД 1 ДО 10ХА ДО 1 ХА</t>
  </si>
  <si>
    <t>А) ДУП, УПС, УПВНМ, УППГДЗ СО ДЕТАЛНА РЕГУЛАЦИЈА ДО 1ХА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</si>
  <si>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</si>
  <si>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</si>
  <si>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к=0,10,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</si>
  <si>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</si>
  <si>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</si>
  <si>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</si>
  <si>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</si>
  <si>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</si>
  <si>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</si>
  <si>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</si>
  <si>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</si>
  <si>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</si>
  <si>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t>(Б) ДУП, УПС, УПВНМ, УППГДЗ СО ДЕТАЛНА РЕГУЛАЦИЈА ОД 1 ДО 10ХА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</si>
  <si>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</si>
  <si>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</si>
  <si>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</si>
  <si>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</si>
  <si>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</si>
  <si>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</si>
  <si>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</si>
  <si>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</si>
  <si>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</si>
  <si>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</si>
  <si>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</si>
  <si>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</si>
  <si>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t xml:space="preserve"> мин. цена на ДУП €∕ХА</t>
  </si>
  <si>
    <t xml:space="preserve"> макси. цена на ДУП €∕ХА</t>
  </si>
  <si>
    <t>Минимална Цена на  Планска програма И Стручна ревизија на ДУП                         (€)</t>
  </si>
  <si>
    <t xml:space="preserve">Максимална Цена на Планска програма и Стручна  ревизија  на ДУП                       (€) </t>
  </si>
  <si>
    <t>Минимална    ЦЕНА НА   €∕m²</t>
  </si>
  <si>
    <t>Максимална ЦЕНА НА   €∕m²</t>
  </si>
  <si>
    <t>(В)  ДУП, УПС, УПВНМ, УППГДЗ СО ДЕТАЛНА РЕГУЛАЦИЈА ОД 10 ДО 20 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</si>
  <si>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</si>
  <si>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</si>
  <si>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</si>
  <si>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</si>
  <si>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</si>
  <si>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</si>
  <si>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</si>
  <si>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t>(П) површина на плански опфат во  (ХА)</t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</si>
  <si>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</si>
  <si>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</si>
  <si>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</si>
  <si>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</si>
  <si>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</si>
  <si>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t>ДУП ОД 20 ДО 40ХА</t>
  </si>
  <si>
    <t>(Г)  ДУП, УПС, УПВНМ, УППГДЗ СО ДЕТАЛНА РЕГУЛАЦИЈА ОД 21 ДО 40 ХА</t>
  </si>
  <si>
    <t>(III)  ДУП ОД 21 ДО 40 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</si>
  <si>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</si>
  <si>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</si>
  <si>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</si>
  <si>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</si>
  <si>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</si>
  <si>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</si>
  <si>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</si>
  <si>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</si>
  <si>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</si>
  <si>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</si>
  <si>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</si>
  <si>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 (€)</t>
    </r>
  </si>
  <si>
    <t>(Д)   ДУП, УПС, УПВНМ, УППГДЗ СО ДЕТАЛНА РЕГУЛАЦИЈА ОД  41 ДО 60 ХА</t>
  </si>
  <si>
    <t>(IV) ДУП ОД  41 ДО 60 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</si>
  <si>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</si>
  <si>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</si>
  <si>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</si>
  <si>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</si>
  <si>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</si>
  <si>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</si>
  <si>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</si>
  <si>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</si>
  <si>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</si>
  <si>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</si>
  <si>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</si>
  <si>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 (€)</t>
    </r>
  </si>
  <si>
    <t>(Д)   ДУП, УПС, УПВНМ, УППГДЗ СО ДЕТАЛНА РЕГУЛАЦИЈА ОД  61 ДО 100 ХА</t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</si>
  <si>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</si>
  <si>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</si>
  <si>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</si>
  <si>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</si>
  <si>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слободностоечка -коефициент на изграденост Кi=0,06 -0,84 нискоградба во низ со Ф=0,1; коефициент на изграденост Кi=0,84 -2,6 и Ф=0,2; високоградба калканско поврзана Кi= 2 -7 и Ф=0,5; високоградба- слободностоечка  Ki=1,2 -7 и Ф=0,7)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</si>
  <si>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</si>
  <si>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</si>
  <si>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</si>
  <si>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</si>
  <si>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</si>
  <si>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ДУП, УПС,УПВНМ, УППГДЗ СО ДЕТАЛНА РЕГУЛАЦИЈА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</si>
  <si>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УПС, УПВНМ, УППГДЗ СО ДЕТАЛНА РЕГУЛАЦИЈА во Евра </t>
    </r>
    <r>
      <rPr>
        <sz val="10"/>
        <color theme="1"/>
        <rFont val="Arial"/>
        <family val="2"/>
      </rPr>
      <t>(ПКхПЦ)  (€)</t>
    </r>
  </si>
  <si>
    <r>
      <rPr>
        <b/>
        <sz val="10"/>
        <color theme="1"/>
        <rFont val="Arial"/>
        <family val="2"/>
      </rPr>
      <t>(КК 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коефициент на корекција</t>
    </r>
  </si>
  <si>
    <r>
      <rPr>
        <b/>
        <sz val="10"/>
        <color theme="1"/>
        <rFont val="Arial"/>
        <family val="2"/>
      </rPr>
      <t>(КП)</t>
    </r>
    <r>
      <rPr>
        <sz val="10"/>
        <color theme="1"/>
        <rFont val="Arial"/>
        <family val="2"/>
      </rPr>
      <t xml:space="preserve">             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 xml:space="preserve">на плански опфат во ха условена од КК (КП=СПхКК)  (ХА)     </t>
    </r>
  </si>
  <si>
    <r>
      <rPr>
        <b/>
        <sz val="10"/>
        <color theme="1"/>
        <rFont val="Arial"/>
        <family val="2"/>
      </rPr>
      <t>(КВ)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Важност на просторот во рамки на планскиот опфат</t>
    </r>
    <r>
      <rPr>
        <sz val="10"/>
        <color theme="1"/>
        <rFont val="Arial"/>
        <family val="2"/>
      </rPr>
      <t xml:space="preserve"> (реонско к=0,1, градско-општинско к=0,15, регионално к=0,20, државно к=0,25, посебно значење к=0,35)</t>
    </r>
  </si>
  <si>
    <r>
      <rPr>
        <b/>
        <sz val="10"/>
        <color theme="1"/>
        <rFont val="Arial"/>
        <family val="2"/>
      </rPr>
      <t>(КЦ)</t>
    </r>
    <r>
      <rPr>
        <sz val="10"/>
        <color theme="1"/>
        <rFont val="Arial"/>
        <family val="2"/>
      </rPr>
      <t xml:space="preserve">                           </t>
    </r>
    <r>
      <rPr>
        <b/>
        <sz val="10"/>
        <color theme="1"/>
        <rFont val="Arial"/>
        <family val="2"/>
      </rPr>
      <t>Центари во плански опфат</t>
    </r>
    <r>
      <rPr>
        <sz val="10"/>
        <color theme="1"/>
        <rFont val="Arial"/>
        <family val="2"/>
      </rPr>
      <t xml:space="preserve"> (градски центар  к=10,25 и секундарен центар к=0,15)</t>
    </r>
  </si>
  <si>
    <r>
      <rPr>
        <b/>
        <sz val="10"/>
        <color theme="1"/>
        <rFont val="Arial"/>
        <family val="2"/>
      </rPr>
      <t>(ФИ) Фактор на изграденост</t>
    </r>
    <r>
      <rPr>
        <sz val="10"/>
        <color theme="1"/>
        <rFont val="Arial"/>
        <family val="2"/>
      </rPr>
      <t xml:space="preserve"> (нискоградба -коефициент на изграденост Кi=0,20 -0,35 и Ф=0,1;мешовита градба Кi=0,35 -0,65 и Ф=0,2; високоградба Ki=0,65 -1,00 и Ф=0,5)</t>
    </r>
  </si>
  <si>
    <r>
      <rPr>
        <b/>
        <sz val="10"/>
        <color theme="1"/>
        <rFont val="Arial"/>
        <family val="2"/>
      </rPr>
      <t>(ФК1) Фактор на сложеност и  комплексност - природни фактори и технички фактори,</t>
    </r>
    <r>
      <rPr>
        <sz val="10"/>
        <color theme="1"/>
        <rFont val="Arial"/>
        <family val="2"/>
      </rPr>
      <t xml:space="preserve"> (скопје 0,25; макрорегион 0,20; мезорегион 0,15; микрорегион 0,010 ; локален 0,025), </t>
    </r>
  </si>
  <si>
    <r>
      <rPr>
        <b/>
        <sz val="10"/>
        <color theme="1"/>
        <rFont val="Arial"/>
        <family val="2"/>
      </rPr>
      <t>(ФК2) Фактор на сложеност и  комплексност - за култирно наследство</t>
    </r>
    <r>
      <rPr>
        <sz val="10"/>
        <color theme="1"/>
        <rFont val="Arial"/>
        <family val="2"/>
      </rPr>
      <t xml:space="preserve"> (1 степен к=1,5; за 2 степен к=1,4; за 3 степен к=1,3; за 4 степен 1,2)</t>
    </r>
  </si>
  <si>
    <r>
      <rPr>
        <b/>
        <sz val="10"/>
        <color theme="1"/>
        <rFont val="Arial"/>
        <family val="2"/>
      </rPr>
      <t>(КПФ)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Корегирана површина </t>
    </r>
    <r>
      <rPr>
        <sz val="10"/>
        <color theme="1"/>
        <rFont val="Arial"/>
        <family val="2"/>
      </rPr>
      <t>на плански опфат во ха условена од (КВ+КЦ+Ф)хП  (ХА)</t>
    </r>
  </si>
  <si>
    <r>
      <rPr>
        <b/>
        <sz val="10"/>
        <color theme="1"/>
        <rFont val="Arial"/>
        <family val="2"/>
      </rPr>
      <t>(ПК)</t>
    </r>
    <r>
      <rPr>
        <sz val="10"/>
        <color theme="1"/>
        <rFont val="Arial"/>
        <family val="2"/>
      </rPr>
      <t xml:space="preserve"> калкулативна површина во ха (ПК=КП+ФИ)              (ХА)</t>
    </r>
  </si>
  <si>
    <r>
      <rPr>
        <b/>
        <sz val="10"/>
        <color theme="1"/>
        <rFont val="Arial"/>
        <family val="2"/>
      </rPr>
      <t>(ПЦ</t>
    </r>
    <r>
      <rPr>
        <sz val="10"/>
        <color theme="1"/>
        <rFont val="Arial"/>
        <family val="2"/>
      </rPr>
      <t xml:space="preserve"> )                              </t>
    </r>
    <r>
      <rPr>
        <b/>
        <sz val="10"/>
        <color theme="1"/>
        <rFont val="Arial"/>
        <family val="2"/>
      </rPr>
      <t xml:space="preserve">Пресметковна цена за 1ха калкулативна површина </t>
    </r>
    <r>
      <rPr>
        <sz val="10"/>
        <color theme="1"/>
        <rFont val="Arial"/>
        <family val="2"/>
      </rPr>
      <t>според норма -час, во којашто се вклучени цената на инфраструктурата 15% од вредноста на планот и коефициентот на работа (К=4)                                                              (€/ХА)</t>
    </r>
  </si>
  <si>
    <r>
      <rPr>
        <b/>
        <sz val="10"/>
        <color theme="1"/>
        <rFont val="Arial"/>
        <family val="2"/>
      </rPr>
      <t xml:space="preserve">(ВЦ)                Вкупна минимална цена на ДУП во Евра </t>
    </r>
    <r>
      <rPr>
        <sz val="10"/>
        <color theme="1"/>
        <rFont val="Arial"/>
        <family val="2"/>
      </rPr>
      <t>(ПКхПЦ) (€)</t>
    </r>
  </si>
  <si>
    <r>
      <rPr>
        <b/>
        <sz val="10"/>
        <color theme="1"/>
        <rFont val="Arial"/>
        <family val="2"/>
      </rPr>
      <t xml:space="preserve">(ВЦ)                Вкупна максимална цена на ДУП во Евра </t>
    </r>
    <r>
      <rPr>
        <sz val="10"/>
        <color theme="1"/>
        <rFont val="Arial"/>
        <family val="2"/>
      </rPr>
      <t>(ПКхПЦ)              (€)</t>
    </r>
  </si>
  <si>
    <t xml:space="preserve"> минимална цена на ДУП €∕m² </t>
  </si>
  <si>
    <t xml:space="preserve"> максимална цена на ДУП €∕m²</t>
  </si>
  <si>
    <t>плата</t>
  </si>
  <si>
    <t xml:space="preserve">5,00 </t>
  </si>
  <si>
    <t>НИСКА ГРАДБА - ПАРЦЕЛИ ОД 1000 М2 ДО 3000 М2; К: 0,06 - 0,84</t>
  </si>
  <si>
    <t>НИСКА ГРАДБА НА ПАРЦЕЛИ ОД 120 М2 ДО 1000 М2; К: 0,84 - 2,6</t>
  </si>
  <si>
    <t>ВИСОКА ГРАДБА - КАЛКАНСКИ ПОВРЗАНИ НА ПАРЦЕЛИ ОД 200 М2 ДО 500 М2; К: 2,0 - 7,0</t>
  </si>
  <si>
    <t>ПРИРОДНИ ФАКТОРИ (ФО1):</t>
  </si>
  <si>
    <t>ВНЕСИ ПОВРШИНА</t>
  </si>
  <si>
    <t>ТЕХНИЧКИ ФАКТОРИ (ФО2):</t>
  </si>
  <si>
    <t xml:space="preserve">ДО 1 ХА: 20% </t>
  </si>
  <si>
    <t xml:space="preserve">1 - 2 ХА: 15% </t>
  </si>
  <si>
    <t xml:space="preserve">2 - 3  ХА: 12% </t>
  </si>
  <si>
    <t xml:space="preserve">3 - 4 ХА: 11% </t>
  </si>
  <si>
    <t xml:space="preserve">4 - 5 ХА: 10% </t>
  </si>
  <si>
    <t xml:space="preserve">5 - 6 ХА: 9% </t>
  </si>
  <si>
    <t xml:space="preserve">6 - 10 ХА: 8% </t>
  </si>
  <si>
    <t xml:space="preserve">10 - 20 ХА: 7,5 % </t>
  </si>
  <si>
    <t xml:space="preserve">20 - 70 ХА: 7,4% </t>
  </si>
  <si>
    <t xml:space="preserve">70 - 80 ХА: 7,3% </t>
  </si>
  <si>
    <t xml:space="preserve">80 - 90 ХА: 7,2% </t>
  </si>
  <si>
    <t xml:space="preserve">НАД 90 ХА: 7,1% </t>
  </si>
  <si>
    <t xml:space="preserve">                                                            Урбан развој на  населено место и                       ниво на градски центри</t>
  </si>
  <si>
    <t xml:space="preserve">(Г) Поени за постоење планови од повисок или понизок ред </t>
  </si>
  <si>
    <t>(Д)  ПОЕНИ ОД  ФАКТОРИ НА СЛОЖЕНОСТ И КОМПЛЕКСНОСТ  НА ПРОСТОРОТ ЗА УРБАНИСТИЧКО  ПЛАНИРАЊЕ</t>
  </si>
  <si>
    <t>Вкупно минимум поени од фактор (Д)</t>
  </si>
  <si>
    <t>Вкупно максимум поени од фактор (Д)</t>
  </si>
  <si>
    <t>1. природни влијанија</t>
  </si>
  <si>
    <t>мах поени</t>
  </si>
  <si>
    <t xml:space="preserve">2.                                      заштита на природата, природно наследство и животна средина </t>
  </si>
  <si>
    <t>3. справување со  климатски промени и со отпад</t>
  </si>
  <si>
    <t>4.                     заштита на недвижно културно наследство</t>
  </si>
  <si>
    <t>5.             големи инфраструктурни зафати</t>
  </si>
  <si>
    <t>6.  мобилност и безбедност  во сообраќај</t>
  </si>
  <si>
    <t>7. озеленување на населби и животна средина</t>
  </si>
  <si>
    <t>8. простори со посебни намени</t>
  </si>
  <si>
    <t xml:space="preserve">ажурирани </t>
  </si>
  <si>
    <t xml:space="preserve">не ажурирани </t>
  </si>
  <si>
    <t>а, b, c, d</t>
  </si>
  <si>
    <t>а, b, с</t>
  </si>
  <si>
    <t>d,e, f</t>
  </si>
  <si>
    <t>g</t>
  </si>
  <si>
    <t>h, i</t>
  </si>
  <si>
    <t>а</t>
  </si>
  <si>
    <t>b</t>
  </si>
  <si>
    <t>a, b</t>
  </si>
  <si>
    <t>c,d</t>
  </si>
  <si>
    <t>e,f</t>
  </si>
  <si>
    <t>а, b, c, d, e</t>
  </si>
  <si>
    <t>а, b, c, d,</t>
  </si>
  <si>
    <t>а.</t>
  </si>
  <si>
    <r>
      <rPr>
        <sz val="10"/>
        <color rgb="FF000000"/>
        <rFont val="Arial"/>
        <family val="2"/>
      </rPr>
      <t xml:space="preserve"> (</t>
    </r>
    <r>
      <rPr>
        <b/>
        <sz val="10"/>
        <color rgb="FF000000"/>
        <rFont val="Arial"/>
        <family val="2"/>
      </rPr>
      <t>Б)</t>
    </r>
    <r>
      <rPr>
        <sz val="10"/>
        <color rgb="FF000000"/>
        <rFont val="Arial"/>
        <family val="2"/>
      </rPr>
      <t xml:space="preserve">                                       Број на жители</t>
    </r>
  </si>
  <si>
    <r>
      <rPr>
        <b/>
        <sz val="10"/>
        <color rgb="FF000000"/>
        <rFont val="Arial"/>
        <family val="2"/>
      </rPr>
      <t xml:space="preserve"> Минимална цена на планска програма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</si>
  <si>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 Минимална цена на ревизија во </t>
    </r>
    <r>
      <rPr>
        <b/>
        <sz val="12"/>
        <color rgb="FF000000"/>
        <rFont val="Arial"/>
        <family val="2"/>
      </rPr>
      <t>€</t>
    </r>
  </si>
  <si>
    <t>ЈАВНА НАБАВКА</t>
  </si>
  <si>
    <t>Изработка на  ГУП со неажурирани планови од повисок или понизок ред</t>
  </si>
  <si>
    <r>
      <rPr>
        <sz val="10"/>
        <color rgb="FF000000"/>
        <rFont val="Arial"/>
        <family val="2"/>
      </rPr>
      <t xml:space="preserve"> (</t>
    </r>
    <r>
      <rPr>
        <b/>
        <sz val="10"/>
        <color rgb="FF000000"/>
        <rFont val="Arial"/>
        <family val="2"/>
      </rPr>
      <t>Б)</t>
    </r>
    <r>
      <rPr>
        <sz val="10"/>
        <color rgb="FF000000"/>
        <rFont val="Arial"/>
        <family val="2"/>
      </rPr>
      <t xml:space="preserve">                                       Број на жители</t>
    </r>
  </si>
  <si>
    <r>
      <rPr>
        <b/>
        <sz val="10"/>
        <color rgb="FF000000"/>
        <rFont val="Arial"/>
        <family val="2"/>
      </rPr>
      <t xml:space="preserve"> Минимална цена на планска програма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</si>
  <si>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 Минимална цена на ревизија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</si>
  <si>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(А) </t>
    </r>
    <r>
      <rPr>
        <sz val="10"/>
        <color rgb="FF000000"/>
        <rFont val="Arial"/>
        <family val="2"/>
      </rPr>
      <t xml:space="preserve">                             Површина на плански опфат во хектари</t>
    </r>
  </si>
  <si>
    <r>
      <rPr>
        <sz val="10"/>
        <color rgb="FF000000"/>
        <rFont val="Arial"/>
        <family val="2"/>
      </rPr>
      <t xml:space="preserve"> (</t>
    </r>
    <r>
      <rPr>
        <b/>
        <sz val="10"/>
        <color rgb="FF000000"/>
        <rFont val="Arial"/>
        <family val="2"/>
      </rPr>
      <t>Б)</t>
    </r>
    <r>
      <rPr>
        <sz val="10"/>
        <color rgb="FF000000"/>
        <rFont val="Arial"/>
        <family val="2"/>
      </rPr>
      <t xml:space="preserve">                                       Број на жители</t>
    </r>
  </si>
  <si>
    <r>
      <rPr>
        <b/>
        <sz val="10"/>
        <color rgb="FF000000"/>
        <rFont val="Arial"/>
        <family val="2"/>
      </rPr>
      <t xml:space="preserve"> Минимална цена на планска програма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</si>
  <si>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 Минимална цена на ревизија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</si>
  <si>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(А) </t>
    </r>
    <r>
      <rPr>
        <sz val="10"/>
        <color rgb="FF000000"/>
        <rFont val="Arial"/>
        <family val="2"/>
      </rPr>
      <t xml:space="preserve">                             Површина на плански опфат во хектари</t>
    </r>
  </si>
  <si>
    <r>
      <rPr>
        <sz val="10"/>
        <color rgb="FF000000"/>
        <rFont val="Arial"/>
        <family val="2"/>
      </rPr>
      <t xml:space="preserve"> (</t>
    </r>
    <r>
      <rPr>
        <b/>
        <sz val="10"/>
        <color rgb="FF000000"/>
        <rFont val="Arial"/>
        <family val="2"/>
      </rPr>
      <t>Б)</t>
    </r>
    <r>
      <rPr>
        <sz val="10"/>
        <color rgb="FF000000"/>
        <rFont val="Arial"/>
        <family val="2"/>
      </rPr>
      <t xml:space="preserve">                                       Број на жители</t>
    </r>
  </si>
  <si>
    <r>
      <rPr>
        <b/>
        <sz val="10"/>
        <color rgb="FF000000"/>
        <rFont val="Arial"/>
        <family val="2"/>
      </rPr>
      <t xml:space="preserve"> Минимална цена на планска програма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</si>
  <si>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 xml:space="preserve"> Минимална цена на ревизија во </t>
    </r>
    <r>
      <rPr>
        <b/>
        <sz val="12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</si>
  <si>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>минимална цена на ГУП (</t>
    </r>
    <r>
      <rPr>
        <b/>
        <sz val="10"/>
        <color rgb="FF000000"/>
        <rFont val="Calibri"/>
        <family val="2"/>
      </rPr>
      <t>€</t>
    </r>
    <r>
      <rPr>
        <b/>
        <sz val="10"/>
        <color rgb="FF000000"/>
        <rFont val="Arial"/>
        <family val="2"/>
      </rPr>
      <t xml:space="preserve">) </t>
    </r>
  </si>
  <si>
    <r>
      <rPr>
        <b/>
        <sz val="10"/>
        <color rgb="FF000000"/>
        <rFont val="Arial"/>
        <family val="2"/>
      </rPr>
      <t>максимална цена на ГУП (</t>
    </r>
    <r>
      <rPr>
        <b/>
        <sz val="10"/>
        <color rgb="FF000000"/>
        <rFont val="Calibri"/>
        <family val="2"/>
      </rPr>
      <t>€</t>
    </r>
    <r>
      <rPr>
        <b/>
        <sz val="10"/>
        <color rgb="FF000000"/>
        <rFont val="Arial"/>
        <family val="2"/>
      </rPr>
      <t xml:space="preserve">) </t>
    </r>
  </si>
  <si>
    <r>
      <rPr>
        <b/>
        <sz val="10"/>
        <color rgb="FF000000"/>
        <rFont val="Arial"/>
        <family val="2"/>
      </rPr>
      <t xml:space="preserve">мин. цена </t>
    </r>
    <r>
      <rPr>
        <b/>
        <sz val="10"/>
        <color rgb="FF000000"/>
        <rFont val="Calibri"/>
        <family val="2"/>
      </rPr>
      <t>€∕ха</t>
    </r>
  </si>
  <si>
    <r>
      <rPr>
        <b/>
        <sz val="10"/>
        <color rgb="FF000000"/>
        <rFont val="Arial"/>
        <family val="2"/>
      </rPr>
      <t xml:space="preserve">мак. цена </t>
    </r>
    <r>
      <rPr>
        <b/>
        <sz val="10"/>
        <color rgb="FF000000"/>
        <rFont val="Calibri"/>
        <family val="2"/>
      </rPr>
      <t>€∕ха</t>
    </r>
  </si>
  <si>
    <r>
      <t>ВИСОКА ГРАДБА - КАЛКАНСКИ ПОВРЗАНИ НА ПАРЦЕЛИ ОД 200 м</t>
    </r>
    <r>
      <rPr>
        <sz val="11"/>
        <color theme="1"/>
        <rFont val="Arial"/>
        <family val="2"/>
      </rPr>
      <t>²</t>
    </r>
    <r>
      <rPr>
        <sz val="11"/>
        <color theme="1"/>
        <rFont val="Calibri"/>
        <family val="2"/>
      </rPr>
      <t xml:space="preserve"> ДО 500 м² ; К: 2,0 - 7,0</t>
    </r>
  </si>
  <si>
    <r>
      <t>ТРУСНИ ПОДРАЧЈА, КЛИЗИШТА, ТЕРЕНИ ВО ПАД ПОГОЛЕМ ОД 22,5 СТЕПЕНИ, МОЧУРЛИВИ И ТЕРЕНИ СО ВИСОКИ ПОДЗЕМНИ ВОДИ, ИЗРАЗЕНА РАЗГРАНЕТОСТ НА КРАЈБРЕЖЈЕТО, ДЕВАСТИРАНИ И ДЕГРАДИРАНИ ТЕРЕНИ;                                                    (</t>
    </r>
    <r>
      <rPr>
        <sz val="11"/>
        <color theme="1"/>
        <rFont val="Calibri"/>
        <family val="2"/>
      </rPr>
      <t>СЕ ЗЕМА ИЗМЕРЕНАТА ПОВРШИНА НА ПРИРОДНОТО ОГРАНИЧУВАЊЕ ВО РАМКИТЕ НА ОПФАТОТ)</t>
    </r>
  </si>
  <si>
    <r>
      <t xml:space="preserve">ПОСТОЕЧКА ИНФРАСТРУКТУРА-ПАТИШТА, МОСТОВИ, ЕЛЕКТРОВОДИ, ЖЕЛЕЗНИЦИ, КРУПНИ ИНСТАЛАЦИИ; ГРАДБИ ОД ПОСТОЕЧКА ИЗГРАДЕНОСТ;                                                                               </t>
    </r>
    <r>
      <rPr>
        <sz val="11"/>
        <color theme="1"/>
        <rFont val="Calibri"/>
        <family val="2"/>
      </rPr>
      <t>(СЕ ЗЕМА ПОВРШИНАТА СО ТЕХНИЧКО ОГРАНИЧУВАЊЕ ВО РАМКИТЕ НА ОПФАТОТ)</t>
    </r>
  </si>
  <si>
    <r>
      <t xml:space="preserve">СЕ ЗЕМА ПОВРШИНАТА НА СПОМЕНИЧНИОТ КОМПЛЕКС ЗГОЛЕМЕНА ЗА КОЕФИЦИЕНТОТ НА ОДРЕДЕНАТА КАТЕГОРИЈА                                               </t>
    </r>
    <r>
      <rPr>
        <sz val="11"/>
        <color theme="1"/>
        <rFont val="Calibri"/>
        <family val="2"/>
      </rPr>
      <t>(СПОРЕД ЗАКОН ЗА КУЛТУРНО НАСЛЕДСТВО)</t>
    </r>
  </si>
  <si>
    <t>ВИД НА УРБАНИСТИЧКИ  ПЛАН/ПРОЕКТ</t>
  </si>
  <si>
    <t>ПРЕСМЕТКА НА ЦЕНА ЗА: ДУП</t>
  </si>
  <si>
    <t xml:space="preserve">ЦЕНА НА  ПЛАН                  </t>
  </si>
  <si>
    <t xml:space="preserve"> ЦЕНА НА  УРБАНИСТИЧКИ ДЕЛ ОД ПЛАН</t>
  </si>
  <si>
    <t xml:space="preserve"> ЦЕНА НА ПЛАН                </t>
  </si>
  <si>
    <t>ЦЕНА за Планска програма / Ревизија на план</t>
  </si>
  <si>
    <t>УТВРДЕНА  ЦЕНА ЗА  ИЗРАБОТКА НА УРБАНИСТИЧКИ ПЛАН СО РЕВИЗИЈА  (БЕЗ ДДВ)</t>
  </si>
  <si>
    <t xml:space="preserve">ВКУПНА ЦЕНА ЗА  ПРОГРАМА+ ПЛАН+ РЕВИЗИЈА </t>
  </si>
  <si>
    <t xml:space="preserve"> ЦЕНА НА ПЛАН СО ПЛАНСКА ПРОГРАМА </t>
  </si>
  <si>
    <t>ЦЕНА НА СТРУЧНА РЕВИЗИЈА НА ПЛАН, ПЛАНСКА/ПРОЕКТНА ПРОГРАМА ( БЕЗ ДДВ)  - АВТОМАТСКА ПРЕСМЕТКА</t>
  </si>
  <si>
    <t xml:space="preserve"> ПЛАНСКА/ПРОЕКТНА ПРОГРАМА ИЛИ   СТРУЧНА РЕВИЗИЈА НА ПЛАН %</t>
  </si>
  <si>
    <t>УРБАНИСТИЧКИ ПРОЕКТ</t>
  </si>
  <si>
    <t>ПРОЕКТНА ПРОГРАМА</t>
  </si>
  <si>
    <t>РЕВИЗИЈА</t>
  </si>
  <si>
    <t>ВКУПНА ЦЕНА ЗА ИЗРАБОТКА НА УРБАНИСТИЧКИ  ПРОЕКТ  ( БЕЗ ДДВ)- АВТОМАТСКА ПРЕСМЕТКА</t>
  </si>
  <si>
    <t>ЦЕНА ЗА РЕВИЗИЈА НА ПЛАН</t>
  </si>
  <si>
    <t xml:space="preserve">УРБАНИСТИЧКИ ПРОЕКТ  СО ПЛАН ЗА ПАРЦЕЛАЦИЈА од член  63 </t>
  </si>
  <si>
    <t>УРБАНИСТИЧКИ ПРОЕКТ ВОН ОПФАТ НА УРБАНИСТИЧКИ ПЛАН  од член 58 став (6)</t>
  </si>
  <si>
    <t>УРБАНИСТИЧКИ ПРОЕКТ  од член 58 став (2)</t>
  </si>
  <si>
    <t>ПРЕСМЕТКА НА ЦЕНА ЗА: УРБАНИСТИЧКИ ПРОЕКТ</t>
  </si>
  <si>
    <t>*Доколку површината е помала од 1ха се зема 1ха</t>
  </si>
  <si>
    <t xml:space="preserve">ВИД НА УРБАНИСТИЧКИ ПРОЕКТ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</si>
</sst>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"/>
    <numFmt numFmtId="166" formatCode="_-* #,##0.00\ [$€-1]_-;\-* #,##0.00\ [$€-1]_-;_-* &quot;-&quot;??\ [$€-1]_-;_-@"/>
    <numFmt numFmtId="167" formatCode="_-* #,##0\ [$€-1]_-;\-* #,##0\ [$€-1]_-;_-* &quot;-&quot;??\ [$€-1]_-;_-@"/>
    <numFmt numFmtId="168" formatCode="[$€-2]\ #,##0"/>
    <numFmt numFmtId="169" formatCode="#,##0\ [$€-1]"/>
    <numFmt numFmtId="170" formatCode="0.000"/>
    <numFmt numFmtId="171" formatCode="#,##0.00\ [$€-1]"/>
    <numFmt numFmtId="172" formatCode="0.0%"/>
    <numFmt numFmtId="173" formatCode="#,##0\ [$€-1];[Red]\-#,##0\ [$€-1]"/>
  </numFmts>
  <fonts count="44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rgb="FF7F7F7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00B050"/>
      <name val="Arial"/>
      <family val="2"/>
    </font>
    <font>
      <b/>
      <sz val="10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sz val="14"/>
      <name val="Arial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99"/>
        <bgColor rgb="FFFFFF99"/>
      </patternFill>
    </fill>
    <fill>
      <patternFill patternType="solid">
        <fgColor rgb="FFD0EBB3"/>
        <bgColor rgb="FFD0EBB3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rgb="FFDBE5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3" fontId="4" fillId="2" borderId="8" xfId="0" applyNumberFormat="1" applyFont="1" applyFill="1" applyBorder="1" applyAlignment="1">
      <alignment horizont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/>
    <xf numFmtId="0" fontId="8" fillId="4" borderId="8" xfId="0" applyFont="1" applyFill="1" applyBorder="1"/>
    <xf numFmtId="0" fontId="5" fillId="5" borderId="8" xfId="0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right" vertical="center" wrapText="1"/>
    </xf>
    <xf numFmtId="4" fontId="6" fillId="7" borderId="8" xfId="0" applyNumberFormat="1" applyFont="1" applyFill="1" applyBorder="1" applyAlignment="1">
      <alignment horizontal="right" vertical="center" wrapText="1"/>
    </xf>
    <xf numFmtId="3" fontId="4" fillId="7" borderId="8" xfId="0" applyNumberFormat="1" applyFont="1" applyFill="1" applyBorder="1" applyAlignment="1">
      <alignment horizontal="center" vertical="center" wrapText="1"/>
    </xf>
    <xf numFmtId="10" fontId="4" fillId="7" borderId="8" xfId="0" applyNumberFormat="1" applyFont="1" applyFill="1" applyBorder="1" applyAlignment="1">
      <alignment horizontal="center" vertical="center" wrapText="1"/>
    </xf>
    <xf numFmtId="2" fontId="3" fillId="7" borderId="8" xfId="0" applyNumberFormat="1" applyFont="1" applyFill="1" applyBorder="1"/>
    <xf numFmtId="164" fontId="4" fillId="5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6" fillId="7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/>
    <xf numFmtId="164" fontId="9" fillId="5" borderId="8" xfId="0" applyNumberFormat="1" applyFont="1" applyFill="1" applyBorder="1" applyAlignment="1">
      <alignment horizontal="center" vertical="center" wrapText="1"/>
    </xf>
    <xf numFmtId="3" fontId="10" fillId="7" borderId="8" xfId="0" applyNumberFormat="1" applyFont="1" applyFill="1" applyBorder="1" applyAlignment="1">
      <alignment horizontal="center" vertical="center"/>
    </xf>
    <xf numFmtId="164" fontId="9" fillId="7" borderId="8" xfId="0" applyNumberFormat="1" applyFont="1" applyFill="1" applyBorder="1" applyAlignment="1">
      <alignment horizontal="right" vertical="center" wrapText="1"/>
    </xf>
    <xf numFmtId="4" fontId="10" fillId="7" borderId="8" xfId="0" applyNumberFormat="1" applyFont="1" applyFill="1" applyBorder="1" applyAlignment="1">
      <alignment horizontal="right" vertical="center" wrapText="1"/>
    </xf>
    <xf numFmtId="3" fontId="9" fillId="7" borderId="8" xfId="0" applyNumberFormat="1" applyFont="1" applyFill="1" applyBorder="1" applyAlignment="1">
      <alignment horizontal="center" vertical="center" wrapText="1"/>
    </xf>
    <xf numFmtId="10" fontId="9" fillId="7" borderId="8" xfId="0" applyNumberFormat="1" applyFont="1" applyFill="1" applyBorder="1" applyAlignment="1">
      <alignment horizontal="center" vertical="center" wrapText="1"/>
    </xf>
    <xf numFmtId="2" fontId="10" fillId="7" borderId="8" xfId="0" applyNumberFormat="1" applyFont="1" applyFill="1" applyBorder="1"/>
    <xf numFmtId="0" fontId="11" fillId="0" borderId="0" xfId="0" applyFont="1"/>
    <xf numFmtId="3" fontId="12" fillId="0" borderId="0" xfId="0" applyNumberFormat="1" applyFont="1" applyAlignment="1">
      <alignment horizontal="right" wrapText="1"/>
    </xf>
    <xf numFmtId="164" fontId="4" fillId="9" borderId="8" xfId="0" applyNumberFormat="1" applyFont="1" applyFill="1" applyBorder="1" applyAlignment="1">
      <alignment horizontal="right" vertical="center" wrapText="1"/>
    </xf>
    <xf numFmtId="4" fontId="6" fillId="9" borderId="8" xfId="0" applyNumberFormat="1" applyFont="1" applyFill="1" applyBorder="1" applyAlignment="1">
      <alignment horizontal="right" vertical="center" wrapText="1"/>
    </xf>
    <xf numFmtId="3" fontId="4" fillId="9" borderId="8" xfId="0" applyNumberFormat="1" applyFont="1" applyFill="1" applyBorder="1" applyAlignment="1">
      <alignment horizontal="center" vertical="center" wrapText="1"/>
    </xf>
    <xf numFmtId="10" fontId="4" fillId="9" borderId="8" xfId="0" applyNumberFormat="1" applyFont="1" applyFill="1" applyBorder="1" applyAlignment="1">
      <alignment horizontal="center" vertical="center" wrapText="1"/>
    </xf>
    <xf numFmtId="2" fontId="3" fillId="9" borderId="8" xfId="0" applyNumberFormat="1" applyFont="1" applyFill="1" applyBorder="1"/>
    <xf numFmtId="164" fontId="9" fillId="3" borderId="8" xfId="0" applyNumberFormat="1" applyFont="1" applyFill="1" applyBorder="1" applyAlignment="1">
      <alignment horizontal="center" vertical="center" wrapText="1"/>
    </xf>
    <xf numFmtId="164" fontId="9" fillId="9" borderId="8" xfId="0" applyNumberFormat="1" applyFont="1" applyFill="1" applyBorder="1" applyAlignment="1">
      <alignment horizontal="right" vertical="center" wrapText="1"/>
    </xf>
    <xf numFmtId="4" fontId="10" fillId="9" borderId="8" xfId="0" applyNumberFormat="1" applyFont="1" applyFill="1" applyBorder="1" applyAlignment="1">
      <alignment horizontal="right" vertical="center" wrapText="1"/>
    </xf>
    <xf numFmtId="3" fontId="9" fillId="9" borderId="8" xfId="0" applyNumberFormat="1" applyFont="1" applyFill="1" applyBorder="1" applyAlignment="1">
      <alignment horizontal="center" vertical="center" wrapText="1"/>
    </xf>
    <xf numFmtId="10" fontId="9" fillId="9" borderId="8" xfId="0" applyNumberFormat="1" applyFont="1" applyFill="1" applyBorder="1" applyAlignment="1">
      <alignment horizontal="center" vertical="center" wrapText="1"/>
    </xf>
    <xf numFmtId="2" fontId="10" fillId="9" borderId="8" xfId="0" applyNumberFormat="1" applyFont="1" applyFill="1" applyBorder="1"/>
    <xf numFmtId="0" fontId="3" fillId="0" borderId="0" xfId="0" applyFont="1" applyAlignment="1">
      <alignment horizontal="left"/>
    </xf>
    <xf numFmtId="164" fontId="4" fillId="8" borderId="8" xfId="0" applyNumberFormat="1" applyFont="1" applyFill="1" applyBorder="1" applyAlignment="1">
      <alignment horizontal="right" vertical="center" wrapText="1"/>
    </xf>
    <xf numFmtId="4" fontId="6" fillId="8" borderId="8" xfId="0" applyNumberFormat="1" applyFont="1" applyFill="1" applyBorder="1" applyAlignment="1">
      <alignment horizontal="right" vertical="center" wrapText="1"/>
    </xf>
    <xf numFmtId="3" fontId="4" fillId="8" borderId="8" xfId="0" applyNumberFormat="1" applyFont="1" applyFill="1" applyBorder="1" applyAlignment="1">
      <alignment horizontal="center" vertical="center" wrapText="1"/>
    </xf>
    <xf numFmtId="10" fontId="4" fillId="6" borderId="8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/>
    <xf numFmtId="164" fontId="9" fillId="8" borderId="8" xfId="0" applyNumberFormat="1" applyFont="1" applyFill="1" applyBorder="1" applyAlignment="1">
      <alignment horizontal="right" vertical="center" wrapText="1"/>
    </xf>
    <xf numFmtId="4" fontId="10" fillId="8" borderId="8" xfId="0" applyNumberFormat="1" applyFont="1" applyFill="1" applyBorder="1" applyAlignment="1">
      <alignment horizontal="right" vertical="center" wrapText="1"/>
    </xf>
    <xf numFmtId="3" fontId="9" fillId="8" borderId="8" xfId="0" applyNumberFormat="1" applyFont="1" applyFill="1" applyBorder="1" applyAlignment="1">
      <alignment horizontal="center" vertical="center" wrapText="1"/>
    </xf>
    <xf numFmtId="10" fontId="9" fillId="6" borderId="8" xfId="0" applyNumberFormat="1" applyFont="1" applyFill="1" applyBorder="1" applyAlignment="1">
      <alignment horizontal="center" vertical="center" wrapText="1"/>
    </xf>
    <xf numFmtId="2" fontId="10" fillId="6" borderId="8" xfId="0" applyNumberFormat="1" applyFont="1" applyFill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5" fillId="0" borderId="0" xfId="0" applyFont="1"/>
    <xf numFmtId="0" fontId="3" fillId="10" borderId="12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3" fontId="6" fillId="8" borderId="12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4" fontId="4" fillId="10" borderId="8" xfId="0" applyNumberFormat="1" applyFont="1" applyFill="1" applyBorder="1" applyAlignment="1">
      <alignment horizontal="right" vertical="center" wrapText="1"/>
    </xf>
    <xf numFmtId="0" fontId="5" fillId="10" borderId="8" xfId="0" applyFont="1" applyFill="1" applyBorder="1"/>
    <xf numFmtId="0" fontId="5" fillId="7" borderId="8" xfId="0" applyFont="1" applyFill="1" applyBorder="1"/>
    <xf numFmtId="0" fontId="5" fillId="8" borderId="8" xfId="0" applyFont="1" applyFill="1" applyBorder="1" applyAlignment="1">
      <alignment horizontal="center"/>
    </xf>
    <xf numFmtId="3" fontId="3" fillId="7" borderId="8" xfId="0" applyNumberFormat="1" applyFont="1" applyFill="1" applyBorder="1"/>
    <xf numFmtId="1" fontId="5" fillId="0" borderId="8" xfId="0" applyNumberFormat="1" applyFont="1" applyBorder="1"/>
    <xf numFmtId="0" fontId="9" fillId="0" borderId="8" xfId="0" applyFont="1" applyBorder="1"/>
    <xf numFmtId="164" fontId="5" fillId="7" borderId="8" xfId="0" applyNumberFormat="1" applyFont="1" applyFill="1" applyBorder="1"/>
    <xf numFmtId="164" fontId="9" fillId="10" borderId="8" xfId="0" applyNumberFormat="1" applyFont="1" applyFill="1" applyBorder="1" applyAlignment="1">
      <alignment horizontal="right" vertical="center" wrapText="1"/>
    </xf>
    <xf numFmtId="0" fontId="9" fillId="10" borderId="8" xfId="0" applyFont="1" applyFill="1" applyBorder="1"/>
    <xf numFmtId="164" fontId="9" fillId="7" borderId="8" xfId="0" applyNumberFormat="1" applyFont="1" applyFill="1" applyBorder="1"/>
    <xf numFmtId="0" fontId="9" fillId="8" borderId="8" xfId="0" applyFont="1" applyFill="1" applyBorder="1" applyAlignment="1">
      <alignment horizontal="center"/>
    </xf>
    <xf numFmtId="3" fontId="10" fillId="7" borderId="8" xfId="0" applyNumberFormat="1" applyFont="1" applyFill="1" applyBorder="1"/>
    <xf numFmtId="1" fontId="9" fillId="0" borderId="8" xfId="0" applyNumberFormat="1" applyFont="1" applyBorder="1"/>
    <xf numFmtId="3" fontId="3" fillId="0" borderId="8" xfId="0" applyNumberFormat="1" applyFont="1" applyBorder="1"/>
    <xf numFmtId="0" fontId="13" fillId="0" borderId="0" xfId="0" applyFont="1"/>
    <xf numFmtId="0" fontId="3" fillId="0" borderId="0" xfId="0" applyFont="1"/>
    <xf numFmtId="0" fontId="1" fillId="0" borderId="8" xfId="0" applyFont="1" applyBorder="1"/>
    <xf numFmtId="0" fontId="14" fillId="0" borderId="0" xfId="0" applyFont="1"/>
    <xf numFmtId="2" fontId="14" fillId="0" borderId="0" xfId="0" applyNumberFormat="1" applyFont="1" applyAlignment="1">
      <alignment horizontal="center"/>
    </xf>
    <xf numFmtId="2" fontId="14" fillId="0" borderId="0" xfId="0" applyNumberFormat="1" applyFont="1"/>
    <xf numFmtId="2" fontId="14" fillId="9" borderId="13" xfId="0" applyNumberFormat="1" applyFont="1" applyFill="1" applyBorder="1"/>
    <xf numFmtId="0" fontId="14" fillId="9" borderId="13" xfId="0" applyFont="1" applyFill="1" applyBorder="1"/>
    <xf numFmtId="2" fontId="1" fillId="0" borderId="0" xfId="0" applyNumberFormat="1" applyFont="1"/>
    <xf numFmtId="0" fontId="15" fillId="9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2" fontId="1" fillId="0" borderId="0" xfId="0" applyNumberFormat="1" applyFont="1" applyAlignment="1">
      <alignment wrapText="1"/>
    </xf>
    <xf numFmtId="2" fontId="14" fillId="6" borderId="13" xfId="0" applyNumberFormat="1" applyFont="1" applyFill="1" applyBorder="1"/>
    <xf numFmtId="0" fontId="14" fillId="6" borderId="13" xfId="0" applyFont="1" applyFill="1" applyBorder="1"/>
    <xf numFmtId="2" fontId="1" fillId="9" borderId="13" xfId="0" applyNumberFormat="1" applyFont="1" applyFill="1" applyBorder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4" fillId="0" borderId="8" xfId="0" applyFont="1" applyBorder="1"/>
    <xf numFmtId="2" fontId="14" fillId="0" borderId="8" xfId="0" applyNumberFormat="1" applyFont="1" applyBorder="1"/>
    <xf numFmtId="0" fontId="14" fillId="0" borderId="8" xfId="0" applyFont="1" applyBorder="1" applyAlignment="1">
      <alignment wrapText="1"/>
    </xf>
    <xf numFmtId="0" fontId="15" fillId="5" borderId="13" xfId="0" applyFont="1" applyFill="1" applyBorder="1"/>
    <xf numFmtId="2" fontId="15" fillId="5" borderId="13" xfId="0" applyNumberFormat="1" applyFont="1" applyFill="1" applyBorder="1"/>
    <xf numFmtId="0" fontId="15" fillId="13" borderId="13" xfId="0" applyFont="1" applyFill="1" applyBorder="1"/>
    <xf numFmtId="2" fontId="15" fillId="13" borderId="13" xfId="0" applyNumberFormat="1" applyFont="1" applyFill="1" applyBorder="1"/>
    <xf numFmtId="2" fontId="14" fillId="0" borderId="8" xfId="0" applyNumberFormat="1" applyFont="1" applyBorder="1" applyAlignment="1">
      <alignment wrapText="1"/>
    </xf>
    <xf numFmtId="2" fontId="14" fillId="0" borderId="8" xfId="0" applyNumberFormat="1" applyFont="1" applyBorder="1" applyAlignment="1">
      <alignment horizontal="left"/>
    </xf>
    <xf numFmtId="0" fontId="14" fillId="13" borderId="8" xfId="0" applyFont="1" applyFill="1" applyBorder="1"/>
    <xf numFmtId="2" fontId="14" fillId="13" borderId="8" xfId="0" applyNumberFormat="1" applyFont="1" applyFill="1" applyBorder="1"/>
    <xf numFmtId="0" fontId="15" fillId="5" borderId="8" xfId="0" applyFont="1" applyFill="1" applyBorder="1"/>
    <xf numFmtId="2" fontId="15" fillId="5" borderId="8" xfId="0" applyNumberFormat="1" applyFont="1" applyFill="1" applyBorder="1"/>
    <xf numFmtId="0" fontId="14" fillId="13" borderId="8" xfId="0" applyFont="1" applyFill="1" applyBorder="1" applyAlignment="1">
      <alignment wrapText="1"/>
    </xf>
    <xf numFmtId="0" fontId="14" fillId="6" borderId="8" xfId="0" applyFont="1" applyFill="1" applyBorder="1" applyAlignment="1">
      <alignment wrapText="1"/>
    </xf>
    <xf numFmtId="0" fontId="14" fillId="13" borderId="13" xfId="0" applyFont="1" applyFill="1" applyBorder="1" applyAlignment="1">
      <alignment wrapText="1"/>
    </xf>
    <xf numFmtId="0" fontId="15" fillId="5" borderId="8" xfId="0" applyFont="1" applyFill="1" applyBorder="1" applyAlignment="1">
      <alignment wrapText="1"/>
    </xf>
    <xf numFmtId="2" fontId="15" fillId="5" borderId="8" xfId="0" applyNumberFormat="1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8" xfId="0" applyFont="1" applyBorder="1"/>
    <xf numFmtId="9" fontId="14" fillId="0" borderId="0" xfId="0" applyNumberFormat="1" applyFont="1"/>
    <xf numFmtId="170" fontId="15" fillId="5" borderId="8" xfId="0" applyNumberFormat="1" applyFont="1" applyFill="1" applyBorder="1"/>
    <xf numFmtId="0" fontId="19" fillId="0" borderId="8" xfId="0" applyFont="1" applyBorder="1"/>
    <xf numFmtId="9" fontId="19" fillId="0" borderId="8" xfId="0" applyNumberFormat="1" applyFont="1" applyBorder="1"/>
    <xf numFmtId="10" fontId="14" fillId="9" borderId="8" xfId="0" applyNumberFormat="1" applyFont="1" applyFill="1" applyBorder="1"/>
    <xf numFmtId="0" fontId="14" fillId="9" borderId="8" xfId="0" applyFont="1" applyFill="1" applyBorder="1"/>
    <xf numFmtId="165" fontId="18" fillId="0" borderId="8" xfId="0" applyNumberFormat="1" applyFont="1" applyBorder="1"/>
    <xf numFmtId="165" fontId="14" fillId="0" borderId="8" xfId="0" applyNumberFormat="1" applyFont="1" applyBorder="1"/>
    <xf numFmtId="0" fontId="14" fillId="7" borderId="14" xfId="0" applyFont="1" applyFill="1" applyBorder="1" applyAlignment="1">
      <alignment wrapText="1"/>
    </xf>
    <xf numFmtId="2" fontId="14" fillId="7" borderId="8" xfId="0" applyNumberFormat="1" applyFont="1" applyFill="1" applyBorder="1" applyAlignment="1">
      <alignment wrapText="1"/>
    </xf>
    <xf numFmtId="2" fontId="15" fillId="7" borderId="8" xfId="0" applyNumberFormat="1" applyFont="1" applyFill="1" applyBorder="1" applyAlignment="1">
      <alignment wrapText="1"/>
    </xf>
    <xf numFmtId="0" fontId="17" fillId="0" borderId="8" xfId="0" applyFont="1" applyBorder="1"/>
    <xf numFmtId="0" fontId="14" fillId="0" borderId="15" xfId="0" applyFont="1" applyBorder="1"/>
    <xf numFmtId="0" fontId="14" fillId="0" borderId="9" xfId="0" applyFont="1" applyBorder="1"/>
    <xf numFmtId="10" fontId="14" fillId="0" borderId="0" xfId="0" applyNumberFormat="1" applyFont="1" applyAlignment="1">
      <alignment horizontal="center"/>
    </xf>
    <xf numFmtId="0" fontId="14" fillId="13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2" fontId="15" fillId="7" borderId="8" xfId="0" applyNumberFormat="1" applyFont="1" applyFill="1" applyBorder="1"/>
    <xf numFmtId="0" fontId="4" fillId="0" borderId="0" xfId="0" applyFont="1"/>
    <xf numFmtId="0" fontId="6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2" fontId="6" fillId="7" borderId="8" xfId="0" applyNumberFormat="1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70" fontId="4" fillId="0" borderId="8" xfId="0" applyNumberFormat="1" applyFont="1" applyBorder="1" applyAlignment="1">
      <alignment horizontal="center" vertical="center" wrapText="1"/>
    </xf>
    <xf numFmtId="2" fontId="4" fillId="8" borderId="8" xfId="0" applyNumberFormat="1" applyFont="1" applyFill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3" fontId="6" fillId="8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" fontId="5" fillId="0" borderId="0" xfId="0" applyNumberFormat="1" applyFont="1"/>
    <xf numFmtId="0" fontId="5" fillId="0" borderId="0" xfId="0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170" fontId="5" fillId="0" borderId="0" xfId="0" applyNumberFormat="1" applyFont="1"/>
    <xf numFmtId="0" fontId="6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3" fontId="4" fillId="5" borderId="8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5" fillId="0" borderId="0" xfId="0" applyNumberFormat="1" applyFont="1"/>
    <xf numFmtId="0" fontId="4" fillId="0" borderId="23" xfId="0" applyFont="1" applyBorder="1" applyAlignment="1">
      <alignment horizontal="center" vertical="center" wrapText="1"/>
    </xf>
    <xf numFmtId="0" fontId="6" fillId="0" borderId="0" xfId="0" applyFont="1"/>
    <xf numFmtId="0" fontId="5" fillId="5" borderId="13" xfId="0" applyFont="1" applyFill="1" applyBorder="1"/>
    <xf numFmtId="3" fontId="6" fillId="8" borderId="13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170" fontId="4" fillId="0" borderId="7" xfId="0" applyNumberFormat="1" applyFont="1" applyBorder="1" applyAlignment="1">
      <alignment horizontal="center" vertical="center" wrapText="1"/>
    </xf>
    <xf numFmtId="2" fontId="4" fillId="8" borderId="12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3" fontId="6" fillId="8" borderId="12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0" fontId="5" fillId="6" borderId="13" xfId="0" applyFont="1" applyFill="1" applyBorder="1"/>
    <xf numFmtId="0" fontId="6" fillId="6" borderId="13" xfId="0" applyFont="1" applyFill="1" applyBorder="1"/>
    <xf numFmtId="0" fontId="6" fillId="8" borderId="13" xfId="0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1" fontId="6" fillId="7" borderId="8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4" fillId="6" borderId="13" xfId="0" applyFont="1" applyFill="1" applyBorder="1" applyAlignment="1">
      <alignment wrapText="1"/>
    </xf>
    <xf numFmtId="2" fontId="6" fillId="6" borderId="13" xfId="0" applyNumberFormat="1" applyFont="1" applyFill="1" applyBorder="1" applyAlignment="1">
      <alignment wrapText="1"/>
    </xf>
    <xf numFmtId="2" fontId="4" fillId="6" borderId="13" xfId="0" applyNumberFormat="1" applyFont="1" applyFill="1" applyBorder="1" applyAlignment="1">
      <alignment wrapText="1"/>
    </xf>
    <xf numFmtId="0" fontId="4" fillId="6" borderId="13" xfId="0" applyFont="1" applyFill="1" applyBorder="1"/>
    <xf numFmtId="0" fontId="4" fillId="0" borderId="1" xfId="0" applyFont="1" applyBorder="1" applyAlignment="1">
      <alignment horizontal="center" vertical="center" wrapText="1"/>
    </xf>
    <xf numFmtId="1" fontId="6" fillId="7" borderId="2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4" borderId="26" xfId="0" applyNumberFormat="1" applyFont="1" applyFill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2" fontId="4" fillId="8" borderId="26" xfId="0" applyNumberFormat="1" applyFont="1" applyFill="1" applyBorder="1" applyAlignment="1">
      <alignment horizontal="center" vertical="center" wrapText="1"/>
    </xf>
    <xf numFmtId="2" fontId="4" fillId="5" borderId="26" xfId="0" applyNumberFormat="1" applyFont="1" applyFill="1" applyBorder="1" applyAlignment="1">
      <alignment horizontal="center" vertical="center" wrapText="1"/>
    </xf>
    <xf numFmtId="3" fontId="6" fillId="8" borderId="26" xfId="0" applyNumberFormat="1" applyFont="1" applyFill="1" applyBorder="1" applyAlignment="1">
      <alignment horizontal="center" vertical="center" wrapText="1"/>
    </xf>
    <xf numFmtId="3" fontId="6" fillId="5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4" fillId="0" borderId="18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170" fontId="4" fillId="0" borderId="18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/>
    <xf numFmtId="0" fontId="4" fillId="4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0" xfId="0" applyFont="1"/>
    <xf numFmtId="0" fontId="1" fillId="9" borderId="13" xfId="0" applyFont="1" applyFill="1" applyBorder="1"/>
    <xf numFmtId="2" fontId="1" fillId="0" borderId="8" xfId="0" applyNumberFormat="1" applyFont="1" applyBorder="1"/>
    <xf numFmtId="0" fontId="1" fillId="0" borderId="8" xfId="0" applyFont="1" applyBorder="1" applyAlignment="1">
      <alignment wrapText="1"/>
    </xf>
    <xf numFmtId="0" fontId="16" fillId="5" borderId="13" xfId="0" applyFont="1" applyFill="1" applyBorder="1"/>
    <xf numFmtId="2" fontId="16" fillId="5" borderId="13" xfId="0" applyNumberFormat="1" applyFont="1" applyFill="1" applyBorder="1"/>
    <xf numFmtId="0" fontId="16" fillId="13" borderId="13" xfId="0" applyFont="1" applyFill="1" applyBorder="1"/>
    <xf numFmtId="2" fontId="16" fillId="13" borderId="13" xfId="0" applyNumberFormat="1" applyFont="1" applyFill="1" applyBorder="1"/>
    <xf numFmtId="2" fontId="1" fillId="0" borderId="8" xfId="0" applyNumberFormat="1" applyFont="1" applyBorder="1" applyAlignment="1">
      <alignment wrapText="1"/>
    </xf>
    <xf numFmtId="2" fontId="1" fillId="0" borderId="8" xfId="0" applyNumberFormat="1" applyFont="1" applyBorder="1" applyAlignment="1">
      <alignment horizontal="left"/>
    </xf>
    <xf numFmtId="0" fontId="1" fillId="13" borderId="8" xfId="0" applyFont="1" applyFill="1" applyBorder="1"/>
    <xf numFmtId="2" fontId="1" fillId="13" borderId="8" xfId="0" applyNumberFormat="1" applyFont="1" applyFill="1" applyBorder="1"/>
    <xf numFmtId="0" fontId="16" fillId="5" borderId="8" xfId="0" applyFont="1" applyFill="1" applyBorder="1"/>
    <xf numFmtId="2" fontId="16" fillId="5" borderId="8" xfId="0" applyNumberFormat="1" applyFont="1" applyFill="1" applyBorder="1"/>
    <xf numFmtId="0" fontId="1" fillId="13" borderId="13" xfId="0" applyFont="1" applyFill="1" applyBorder="1" applyAlignment="1">
      <alignment wrapText="1"/>
    </xf>
    <xf numFmtId="2" fontId="1" fillId="13" borderId="13" xfId="0" applyNumberFormat="1" applyFont="1" applyFill="1" applyBorder="1"/>
    <xf numFmtId="0" fontId="1" fillId="13" borderId="8" xfId="0" applyFont="1" applyFill="1" applyBorder="1" applyAlignment="1">
      <alignment wrapText="1"/>
    </xf>
    <xf numFmtId="0" fontId="16" fillId="5" borderId="8" xfId="0" applyFont="1" applyFill="1" applyBorder="1" applyAlignment="1">
      <alignment wrapText="1"/>
    </xf>
    <xf numFmtId="2" fontId="16" fillId="5" borderId="8" xfId="0" applyNumberFormat="1" applyFont="1" applyFill="1" applyBorder="1" applyAlignment="1">
      <alignment wrapText="1"/>
    </xf>
    <xf numFmtId="170" fontId="16" fillId="5" borderId="8" xfId="0" applyNumberFormat="1" applyFont="1" applyFill="1" applyBorder="1"/>
    <xf numFmtId="0" fontId="1" fillId="7" borderId="14" xfId="0" applyFont="1" applyFill="1" applyBorder="1" applyAlignment="1">
      <alignment wrapText="1"/>
    </xf>
    <xf numFmtId="2" fontId="1" fillId="7" borderId="8" xfId="0" applyNumberFormat="1" applyFont="1" applyFill="1" applyBorder="1" applyAlignment="1">
      <alignment wrapText="1"/>
    </xf>
    <xf numFmtId="2" fontId="16" fillId="7" borderId="8" xfId="0" applyNumberFormat="1" applyFont="1" applyFill="1" applyBorder="1" applyAlignment="1">
      <alignment wrapText="1"/>
    </xf>
    <xf numFmtId="0" fontId="1" fillId="1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16" fillId="7" borderId="8" xfId="0" applyNumberFormat="1" applyFont="1" applyFill="1" applyBorder="1"/>
    <xf numFmtId="0" fontId="4" fillId="9" borderId="25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0" fontId="4" fillId="9" borderId="47" xfId="0" applyFont="1" applyFill="1" applyBorder="1" applyAlignment="1">
      <alignment wrapText="1"/>
    </xf>
    <xf numFmtId="0" fontId="4" fillId="9" borderId="47" xfId="0" applyFont="1" applyFill="1" applyBorder="1" applyAlignment="1">
      <alignment horizontal="center" wrapText="1"/>
    </xf>
    <xf numFmtId="0" fontId="4" fillId="9" borderId="47" xfId="0" applyFont="1" applyFill="1" applyBorder="1"/>
    <xf numFmtId="0" fontId="4" fillId="9" borderId="8" xfId="0" applyFont="1" applyFill="1" applyBorder="1"/>
    <xf numFmtId="0" fontId="4" fillId="9" borderId="48" xfId="0" applyFont="1" applyFill="1" applyBorder="1"/>
    <xf numFmtId="0" fontId="4" fillId="9" borderId="51" xfId="0" applyFont="1" applyFill="1" applyBorder="1"/>
    <xf numFmtId="0" fontId="6" fillId="9" borderId="12" xfId="0" applyFont="1" applyFill="1" applyBorder="1"/>
    <xf numFmtId="0" fontId="6" fillId="9" borderId="52" xfId="0" applyFont="1" applyFill="1" applyBorder="1"/>
    <xf numFmtId="0" fontId="9" fillId="9" borderId="8" xfId="0" applyFont="1" applyFill="1" applyBorder="1"/>
    <xf numFmtId="0" fontId="4" fillId="9" borderId="12" xfId="0" applyFont="1" applyFill="1" applyBorder="1"/>
    <xf numFmtId="0" fontId="4" fillId="9" borderId="12" xfId="0" applyFont="1" applyFill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4" fillId="9" borderId="52" xfId="0" applyFont="1" applyFill="1" applyBorder="1"/>
    <xf numFmtId="0" fontId="6" fillId="5" borderId="53" xfId="0" applyFont="1" applyFill="1" applyBorder="1"/>
    <xf numFmtId="0" fontId="9" fillId="5" borderId="54" xfId="0" applyFont="1" applyFill="1" applyBorder="1"/>
    <xf numFmtId="0" fontId="4" fillId="6" borderId="55" xfId="0" applyFont="1" applyFill="1" applyBorder="1"/>
    <xf numFmtId="0" fontId="4" fillId="0" borderId="55" xfId="0" applyFont="1" applyBorder="1"/>
    <xf numFmtId="0" fontId="6" fillId="0" borderId="8" xfId="0" applyFont="1" applyBorder="1"/>
    <xf numFmtId="0" fontId="6" fillId="0" borderId="15" xfId="0" applyFont="1" applyBorder="1"/>
    <xf numFmtId="0" fontId="4" fillId="0" borderId="8" xfId="0" applyFont="1" applyBorder="1"/>
    <xf numFmtId="0" fontId="9" fillId="6" borderId="8" xfId="0" applyFont="1" applyFill="1" applyBorder="1" applyAlignment="1">
      <alignment wrapText="1"/>
    </xf>
    <xf numFmtId="0" fontId="4" fillId="0" borderId="15" xfId="0" applyFont="1" applyBorder="1"/>
    <xf numFmtId="0" fontId="6" fillId="5" borderId="56" xfId="0" applyFont="1" applyFill="1" applyBorder="1"/>
    <xf numFmtId="0" fontId="4" fillId="6" borderId="57" xfId="0" applyFont="1" applyFill="1" applyBorder="1"/>
    <xf numFmtId="0" fontId="4" fillId="0" borderId="38" xfId="0" applyFont="1" applyBorder="1"/>
    <xf numFmtId="0" fontId="6" fillId="0" borderId="1" xfId="0" applyFont="1" applyBorder="1"/>
    <xf numFmtId="0" fontId="6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6" fillId="5" borderId="58" xfId="0" applyFont="1" applyFill="1" applyBorder="1"/>
    <xf numFmtId="0" fontId="4" fillId="6" borderId="59" xfId="0" applyFont="1" applyFill="1" applyBorder="1"/>
    <xf numFmtId="0" fontId="4" fillId="0" borderId="60" xfId="0" applyFont="1" applyBorder="1"/>
    <xf numFmtId="0" fontId="6" fillId="0" borderId="60" xfId="0" applyFont="1" applyBorder="1"/>
    <xf numFmtId="0" fontId="4" fillId="0" borderId="61" xfId="0" applyFont="1" applyBorder="1"/>
    <xf numFmtId="0" fontId="6" fillId="5" borderId="62" xfId="0" applyFont="1" applyFill="1" applyBorder="1" applyAlignment="1">
      <alignment horizontal="right" vertical="center"/>
    </xf>
    <xf numFmtId="0" fontId="10" fillId="5" borderId="54" xfId="0" applyFont="1" applyFill="1" applyBorder="1"/>
    <xf numFmtId="0" fontId="4" fillId="6" borderId="51" xfId="0" applyFont="1" applyFill="1" applyBorder="1"/>
    <xf numFmtId="0" fontId="4" fillId="0" borderId="42" xfId="0" applyFont="1" applyBorder="1"/>
    <xf numFmtId="0" fontId="6" fillId="0" borderId="7" xfId="0" applyFont="1" applyBorder="1"/>
    <xf numFmtId="0" fontId="6" fillId="0" borderId="5" xfId="0" applyFont="1" applyBorder="1"/>
    <xf numFmtId="0" fontId="4" fillId="0" borderId="7" xfId="0" applyFont="1" applyBorder="1"/>
    <xf numFmtId="0" fontId="4" fillId="0" borderId="5" xfId="0" applyFont="1" applyBorder="1"/>
    <xf numFmtId="0" fontId="6" fillId="5" borderId="53" xfId="0" applyFont="1" applyFill="1" applyBorder="1" applyAlignment="1">
      <alignment horizontal="right" vertical="center"/>
    </xf>
    <xf numFmtId="0" fontId="6" fillId="5" borderId="56" xfId="0" applyFont="1" applyFill="1" applyBorder="1" applyAlignment="1">
      <alignment horizontal="right" vertical="center"/>
    </xf>
    <xf numFmtId="0" fontId="4" fillId="6" borderId="25" xfId="0" applyFont="1" applyFill="1" applyBorder="1"/>
    <xf numFmtId="0" fontId="4" fillId="0" borderId="25" xfId="0" applyFont="1" applyBorder="1"/>
    <xf numFmtId="0" fontId="6" fillId="0" borderId="47" xfId="0" applyFont="1" applyBorder="1"/>
    <xf numFmtId="0" fontId="6" fillId="0" borderId="63" xfId="0" applyFont="1" applyBorder="1"/>
    <xf numFmtId="0" fontId="9" fillId="0" borderId="47" xfId="0" applyFont="1" applyBorder="1"/>
    <xf numFmtId="0" fontId="4" fillId="0" borderId="47" xfId="0" applyFont="1" applyBorder="1"/>
    <xf numFmtId="165" fontId="4" fillId="0" borderId="47" xfId="0" applyNumberFormat="1" applyFont="1" applyBorder="1"/>
    <xf numFmtId="0" fontId="4" fillId="0" borderId="47" xfId="0" applyFont="1" applyBorder="1" applyAlignment="1">
      <alignment wrapText="1"/>
    </xf>
    <xf numFmtId="0" fontId="4" fillId="0" borderId="63" xfId="0" applyFont="1" applyBorder="1"/>
    <xf numFmtId="165" fontId="6" fillId="5" borderId="64" xfId="0" applyNumberFormat="1" applyFont="1" applyFill="1" applyBorder="1" applyAlignment="1">
      <alignment horizontal="right" vertical="center"/>
    </xf>
    <xf numFmtId="0" fontId="10" fillId="5" borderId="65" xfId="0" applyFont="1" applyFill="1" applyBorder="1"/>
    <xf numFmtId="0" fontId="5" fillId="0" borderId="4" xfId="0" applyFont="1" applyBorder="1"/>
    <xf numFmtId="4" fontId="1" fillId="0" borderId="0" xfId="0" applyNumberFormat="1" applyFont="1"/>
    <xf numFmtId="165" fontId="10" fillId="0" borderId="0" xfId="0" applyNumberFormat="1" applyFont="1"/>
    <xf numFmtId="1" fontId="22" fillId="0" borderId="8" xfId="0" applyNumberFormat="1" applyFont="1" applyBorder="1"/>
    <xf numFmtId="0" fontId="14" fillId="7" borderId="15" xfId="0" applyFont="1" applyFill="1" applyBorder="1" applyAlignment="1">
      <alignment horizontal="center"/>
    </xf>
    <xf numFmtId="0" fontId="7" fillId="0" borderId="18" xfId="0" applyFont="1" applyBorder="1"/>
    <xf numFmtId="0" fontId="7" fillId="0" borderId="9" xfId="0" applyFont="1" applyBorder="1"/>
    <xf numFmtId="2" fontId="15" fillId="0" borderId="0" xfId="0" applyNumberFormat="1" applyFont="1" applyAlignment="1">
      <alignment horizontal="center" wrapText="1"/>
    </xf>
    <xf numFmtId="0" fontId="0" fillId="0" borderId="0" xfId="0"/>
    <xf numFmtId="0" fontId="14" fillId="0" borderId="15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7" xfId="0" applyFont="1" applyBorder="1"/>
    <xf numFmtId="0" fontId="14" fillId="13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7" fillId="0" borderId="20" xfId="0" applyFont="1" applyBorder="1"/>
    <xf numFmtId="0" fontId="5" fillId="0" borderId="20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4" xfId="0" applyFont="1" applyBorder="1"/>
    <xf numFmtId="0" fontId="7" fillId="0" borderId="3" xfId="0" applyFont="1" applyBorder="1"/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1" fillId="7" borderId="15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2" fontId="16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9" borderId="28" xfId="0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30" xfId="0" applyFont="1" applyBorder="1"/>
    <xf numFmtId="0" fontId="7" fillId="0" borderId="21" xfId="0" applyFont="1" applyBorder="1"/>
    <xf numFmtId="0" fontId="7" fillId="0" borderId="37" xfId="0" applyFont="1" applyBorder="1"/>
    <xf numFmtId="0" fontId="21" fillId="9" borderId="31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3" xfId="0" applyFont="1" applyBorder="1"/>
    <xf numFmtId="0" fontId="6" fillId="5" borderId="34" xfId="0" applyFont="1" applyFill="1" applyBorder="1" applyAlignment="1">
      <alignment horizontal="center" vertical="center" wrapText="1"/>
    </xf>
    <xf numFmtId="0" fontId="7" fillId="0" borderId="40" xfId="0" applyFont="1" applyBorder="1"/>
    <xf numFmtId="0" fontId="7" fillId="0" borderId="49" xfId="0" applyFont="1" applyBorder="1"/>
    <xf numFmtId="0" fontId="10" fillId="5" borderId="35" xfId="0" applyFont="1" applyFill="1" applyBorder="1" applyAlignment="1">
      <alignment horizontal="center" vertical="center" wrapText="1"/>
    </xf>
    <xf numFmtId="0" fontId="7" fillId="0" borderId="41" xfId="0" applyFont="1" applyBorder="1"/>
    <xf numFmtId="0" fontId="7" fillId="0" borderId="50" xfId="0" applyFont="1" applyBorder="1"/>
    <xf numFmtId="0" fontId="4" fillId="9" borderId="38" xfId="0" applyFont="1" applyFill="1" applyBorder="1" applyAlignment="1">
      <alignment horizontal="center" vertical="center" wrapText="1"/>
    </xf>
    <xf numFmtId="0" fontId="7" fillId="0" borderId="42" xfId="0" applyFont="1" applyBorder="1"/>
    <xf numFmtId="0" fontId="4" fillId="9" borderId="39" xfId="0" applyFont="1" applyFill="1" applyBorder="1" applyAlignment="1">
      <alignment horizontal="center" vertical="center" wrapText="1"/>
    </xf>
    <xf numFmtId="0" fontId="7" fillId="0" borderId="43" xfId="0" applyFont="1" applyBorder="1"/>
    <xf numFmtId="0" fontId="9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4" fillId="9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/>
    </xf>
    <xf numFmtId="0" fontId="4" fillId="9" borderId="27" xfId="0" applyFont="1" applyFill="1" applyBorder="1" applyAlignment="1">
      <alignment horizontal="center" vertical="center" wrapText="1"/>
    </xf>
    <xf numFmtId="0" fontId="7" fillId="0" borderId="36" xfId="0" applyFont="1" applyBorder="1"/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3" fontId="6" fillId="6" borderId="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3" fontId="6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2" fontId="29" fillId="0" borderId="0" xfId="0" applyNumberFormat="1" applyFont="1" applyProtection="1">
      <protection locked="0"/>
    </xf>
    <xf numFmtId="2" fontId="29" fillId="6" borderId="13" xfId="0" applyNumberFormat="1" applyFont="1" applyFill="1" applyBorder="1" applyProtection="1">
      <protection locked="0"/>
    </xf>
    <xf numFmtId="0" fontId="28" fillId="11" borderId="8" xfId="0" applyFont="1" applyFill="1" applyBorder="1" applyAlignment="1" applyProtection="1">
      <alignment horizontal="center" vertical="center"/>
      <protection locked="0"/>
    </xf>
    <xf numFmtId="2" fontId="31" fillId="11" borderId="8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2" fontId="28" fillId="11" borderId="8" xfId="0" applyNumberFormat="1" applyFont="1" applyFill="1" applyBorder="1" applyAlignment="1" applyProtection="1">
      <alignment horizontal="center"/>
      <protection locked="0"/>
    </xf>
    <xf numFmtId="2" fontId="28" fillId="11" borderId="8" xfId="0" applyNumberFormat="1" applyFont="1" applyFill="1" applyBorder="1" applyAlignment="1" applyProtection="1">
      <alignment horizontal="center" vertical="center"/>
      <protection locked="0"/>
    </xf>
    <xf numFmtId="2" fontId="29" fillId="0" borderId="0" xfId="0" applyNumberFormat="1" applyFont="1" applyAlignment="1" applyProtection="1">
      <alignment wrapText="1"/>
      <protection locked="0"/>
    </xf>
    <xf numFmtId="172" fontId="28" fillId="11" borderId="16" xfId="0" applyNumberFormat="1" applyFont="1" applyFill="1" applyBorder="1" applyAlignment="1" applyProtection="1">
      <alignment horizontal="center" vertical="center"/>
      <protection locked="0"/>
    </xf>
    <xf numFmtId="172" fontId="27" fillId="0" borderId="17" xfId="0" applyNumberFormat="1" applyFont="1" applyBorder="1" applyProtection="1">
      <protection locked="0"/>
    </xf>
    <xf numFmtId="0" fontId="14" fillId="0" borderId="0" xfId="0" applyFont="1" applyProtection="1"/>
    <xf numFmtId="0" fontId="29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/>
    </xf>
    <xf numFmtId="2" fontId="29" fillId="0" borderId="0" xfId="0" applyNumberFormat="1" applyFont="1" applyProtection="1"/>
    <xf numFmtId="0" fontId="0" fillId="0" borderId="0" xfId="0" applyProtection="1"/>
    <xf numFmtId="0" fontId="42" fillId="5" borderId="15" xfId="0" applyFont="1" applyFill="1" applyBorder="1" applyAlignment="1" applyProtection="1">
      <alignment horizontal="center"/>
    </xf>
    <xf numFmtId="0" fontId="42" fillId="5" borderId="18" xfId="0" applyFont="1" applyFill="1" applyBorder="1" applyAlignment="1" applyProtection="1">
      <alignment horizontal="center"/>
    </xf>
    <xf numFmtId="0" fontId="42" fillId="5" borderId="9" xfId="0" applyFont="1" applyFill="1" applyBorder="1" applyAlignment="1" applyProtection="1">
      <alignment horizontal="center"/>
    </xf>
    <xf numFmtId="0" fontId="29" fillId="0" borderId="0" xfId="0" applyFont="1" applyProtection="1"/>
    <xf numFmtId="2" fontId="29" fillId="0" borderId="0" xfId="0" applyNumberFormat="1" applyFont="1" applyAlignment="1" applyProtection="1">
      <alignment wrapText="1"/>
    </xf>
    <xf numFmtId="0" fontId="38" fillId="5" borderId="15" xfId="0" applyFont="1" applyFill="1" applyBorder="1" applyAlignment="1" applyProtection="1">
      <alignment horizontal="center" vertical="center"/>
    </xf>
    <xf numFmtId="0" fontId="38" fillId="5" borderId="18" xfId="0" applyFont="1" applyFill="1" applyBorder="1" applyAlignment="1" applyProtection="1">
      <alignment horizontal="center" vertical="center"/>
    </xf>
    <xf numFmtId="0" fontId="38" fillId="5" borderId="9" xfId="0" applyFont="1" applyFill="1" applyBorder="1" applyAlignment="1" applyProtection="1">
      <alignment horizontal="center" vertical="center"/>
    </xf>
    <xf numFmtId="2" fontId="38" fillId="5" borderId="8" xfId="0" applyNumberFormat="1" applyFont="1" applyFill="1" applyBorder="1" applyAlignment="1" applyProtection="1">
      <alignment horizontal="center" wrapText="1"/>
    </xf>
    <xf numFmtId="2" fontId="28" fillId="5" borderId="8" xfId="0" applyNumberFormat="1" applyFont="1" applyFill="1" applyBorder="1" applyAlignment="1" applyProtection="1">
      <alignment horizontal="center" wrapText="1"/>
    </xf>
    <xf numFmtId="0" fontId="29" fillId="0" borderId="0" xfId="0" applyFont="1" applyAlignment="1" applyProtection="1">
      <alignment wrapText="1"/>
    </xf>
    <xf numFmtId="0" fontId="43" fillId="5" borderId="15" xfId="0" applyFont="1" applyFill="1" applyBorder="1" applyAlignment="1" applyProtection="1">
      <alignment horizontal="center"/>
    </xf>
    <xf numFmtId="0" fontId="43" fillId="5" borderId="18" xfId="0" applyFont="1" applyFill="1" applyBorder="1" applyAlignment="1" applyProtection="1">
      <alignment horizontal="center"/>
    </xf>
    <xf numFmtId="0" fontId="43" fillId="5" borderId="9" xfId="0" applyFont="1" applyFill="1" applyBorder="1" applyAlignment="1" applyProtection="1">
      <alignment horizontal="center"/>
    </xf>
    <xf numFmtId="169" fontId="32" fillId="5" borderId="8" xfId="0" applyNumberFormat="1" applyFont="1" applyFill="1" applyBorder="1" applyProtection="1"/>
    <xf numFmtId="169" fontId="42" fillId="5" borderId="8" xfId="0" applyNumberFormat="1" applyFont="1" applyFill="1" applyBorder="1" applyProtection="1"/>
    <xf numFmtId="1" fontId="29" fillId="0" borderId="0" xfId="0" applyNumberFormat="1" applyFont="1" applyProtection="1"/>
    <xf numFmtId="0" fontId="29" fillId="5" borderId="15" xfId="0" applyFont="1" applyFill="1" applyBorder="1" applyAlignment="1" applyProtection="1">
      <alignment horizontal="center"/>
    </xf>
    <xf numFmtId="0" fontId="29" fillId="5" borderId="18" xfId="0" applyFont="1" applyFill="1" applyBorder="1" applyAlignment="1" applyProtection="1">
      <alignment horizontal="center"/>
    </xf>
    <xf numFmtId="0" fontId="29" fillId="5" borderId="9" xfId="0" applyFont="1" applyFill="1" applyBorder="1" applyAlignment="1" applyProtection="1">
      <alignment horizontal="center"/>
    </xf>
    <xf numFmtId="169" fontId="29" fillId="5" borderId="8" xfId="0" applyNumberFormat="1" applyFont="1" applyFill="1" applyBorder="1" applyProtection="1"/>
    <xf numFmtId="169" fontId="28" fillId="5" borderId="8" xfId="0" applyNumberFormat="1" applyFont="1" applyFill="1" applyBorder="1" applyProtection="1"/>
    <xf numFmtId="0" fontId="29" fillId="0" borderId="0" xfId="0" applyFont="1" applyAlignment="1" applyProtection="1">
      <alignment horizontal="center" vertical="center"/>
    </xf>
    <xf numFmtId="2" fontId="29" fillId="0" borderId="0" xfId="0" applyNumberFormat="1" applyFont="1" applyAlignment="1" applyProtection="1">
      <alignment horizontal="center"/>
    </xf>
    <xf numFmtId="2" fontId="14" fillId="0" borderId="0" xfId="0" applyNumberFormat="1" applyFont="1" applyProtection="1"/>
    <xf numFmtId="2" fontId="29" fillId="0" borderId="0" xfId="0" applyNumberFormat="1" applyFont="1" applyAlignment="1" applyProtection="1">
      <alignment horizontal="center" vertical="center"/>
    </xf>
    <xf numFmtId="169" fontId="29" fillId="6" borderId="13" xfId="0" applyNumberFormat="1" applyFont="1" applyFill="1" applyBorder="1" applyProtection="1"/>
    <xf numFmtId="0" fontId="34" fillId="17" borderId="70" xfId="0" applyFont="1" applyFill="1" applyBorder="1" applyAlignment="1" applyProtection="1">
      <alignment horizontal="center" vertical="center" wrapText="1"/>
    </xf>
    <xf numFmtId="0" fontId="34" fillId="17" borderId="72" xfId="0" applyFont="1" applyFill="1" applyBorder="1" applyAlignment="1" applyProtection="1">
      <alignment horizontal="center" vertical="center" wrapText="1"/>
    </xf>
    <xf numFmtId="169" fontId="34" fillId="17" borderId="71" xfId="0" applyNumberFormat="1" applyFont="1" applyFill="1" applyBorder="1" applyAlignment="1" applyProtection="1">
      <alignment horizontal="center" vertical="center" wrapText="1"/>
    </xf>
    <xf numFmtId="173" fontId="34" fillId="17" borderId="7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2" fontId="14" fillId="0" borderId="0" xfId="0" applyNumberFormat="1" applyFont="1" applyAlignment="1" applyProtection="1">
      <alignment horizontal="center"/>
    </xf>
    <xf numFmtId="0" fontId="28" fillId="10" borderId="8" xfId="0" applyFont="1" applyFill="1" applyBorder="1" applyAlignment="1" applyProtection="1">
      <alignment horizontal="center" vertical="center"/>
    </xf>
    <xf numFmtId="2" fontId="28" fillId="10" borderId="8" xfId="0" applyNumberFormat="1" applyFont="1" applyFill="1" applyBorder="1" applyAlignment="1" applyProtection="1">
      <alignment horizontal="center"/>
    </xf>
    <xf numFmtId="0" fontId="14" fillId="9" borderId="13" xfId="0" applyFont="1" applyFill="1" applyBorder="1" applyProtection="1"/>
    <xf numFmtId="0" fontId="28" fillId="9" borderId="13" xfId="0" applyFont="1" applyFill="1" applyBorder="1" applyAlignment="1" applyProtection="1">
      <alignment horizontal="center" vertical="center"/>
    </xf>
    <xf numFmtId="2" fontId="29" fillId="9" borderId="13" xfId="0" applyNumberFormat="1" applyFont="1" applyFill="1" applyBorder="1" applyAlignment="1" applyProtection="1">
      <alignment horizontal="center"/>
    </xf>
    <xf numFmtId="2" fontId="29" fillId="9" borderId="13" xfId="0" applyNumberFormat="1" applyFont="1" applyFill="1" applyBorder="1" applyProtection="1"/>
    <xf numFmtId="0" fontId="28" fillId="15" borderId="8" xfId="0" applyFont="1" applyFill="1" applyBorder="1" applyAlignment="1" applyProtection="1">
      <alignment horizontal="center" vertical="center" wrapText="1"/>
    </xf>
    <xf numFmtId="2" fontId="28" fillId="15" borderId="8" xfId="0" applyNumberFormat="1" applyFont="1" applyFill="1" applyBorder="1" applyAlignment="1" applyProtection="1">
      <alignment horizontal="center" vertical="center" wrapText="1"/>
    </xf>
    <xf numFmtId="2" fontId="28" fillId="14" borderId="8" xfId="0" applyNumberFormat="1" applyFont="1" applyFill="1" applyBorder="1" applyAlignment="1" applyProtection="1">
      <alignment horizontal="center" vertical="center" wrapText="1"/>
    </xf>
    <xf numFmtId="2" fontId="28" fillId="10" borderId="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0" fontId="32" fillId="0" borderId="8" xfId="0" applyFont="1" applyBorder="1" applyAlignment="1" applyProtection="1">
      <alignment horizontal="center" vertical="center" wrapText="1"/>
    </xf>
    <xf numFmtId="2" fontId="32" fillId="0" borderId="8" xfId="0" applyNumberFormat="1" applyFont="1" applyBorder="1" applyAlignment="1" applyProtection="1">
      <alignment horizontal="center" vertical="center"/>
    </xf>
    <xf numFmtId="166" fontId="33" fillId="14" borderId="8" xfId="0" applyNumberFormat="1" applyFont="1" applyFill="1" applyBorder="1" applyAlignment="1" applyProtection="1">
      <alignment vertical="center"/>
    </xf>
    <xf numFmtId="167" fontId="33" fillId="14" borderId="8" xfId="0" applyNumberFormat="1" applyFont="1" applyFill="1" applyBorder="1" applyAlignment="1" applyProtection="1">
      <alignment horizontal="center" vertical="center"/>
    </xf>
    <xf numFmtId="167" fontId="33" fillId="10" borderId="8" xfId="0" applyNumberFormat="1" applyFont="1" applyFill="1" applyBorder="1" applyAlignment="1" applyProtection="1">
      <alignment horizontal="center" vertical="center"/>
    </xf>
    <xf numFmtId="2" fontId="32" fillId="0" borderId="0" xfId="0" applyNumberFormat="1" applyFont="1" applyProtection="1"/>
    <xf numFmtId="0" fontId="27" fillId="0" borderId="0" xfId="0" applyFont="1" applyProtection="1"/>
    <xf numFmtId="0" fontId="29" fillId="0" borderId="8" xfId="0" applyFont="1" applyBorder="1" applyAlignment="1" applyProtection="1">
      <alignment horizontal="center" vertical="center" wrapText="1"/>
    </xf>
    <xf numFmtId="2" fontId="29" fillId="0" borderId="8" xfId="0" applyNumberFormat="1" applyFont="1" applyBorder="1" applyAlignment="1" applyProtection="1">
      <alignment horizontal="center" vertical="center"/>
    </xf>
    <xf numFmtId="166" fontId="28" fillId="14" borderId="8" xfId="0" applyNumberFormat="1" applyFont="1" applyFill="1" applyBorder="1" applyAlignment="1" applyProtection="1">
      <alignment vertical="center"/>
    </xf>
    <xf numFmtId="167" fontId="28" fillId="14" borderId="8" xfId="0" applyNumberFormat="1" applyFont="1" applyFill="1" applyBorder="1" applyAlignment="1" applyProtection="1">
      <alignment horizontal="center" vertical="center"/>
    </xf>
    <xf numFmtId="167" fontId="28" fillId="10" borderId="8" xfId="0" applyNumberFormat="1" applyFont="1" applyFill="1" applyBorder="1" applyAlignment="1" applyProtection="1">
      <alignment horizontal="center" vertical="center"/>
    </xf>
    <xf numFmtId="2" fontId="29" fillId="15" borderId="0" xfId="0" applyNumberFormat="1" applyFont="1" applyFill="1" applyProtection="1"/>
    <xf numFmtId="0" fontId="28" fillId="9" borderId="37" xfId="0" applyFont="1" applyFill="1" applyBorder="1" applyAlignment="1" applyProtection="1">
      <alignment horizontal="center" vertical="center"/>
    </xf>
    <xf numFmtId="0" fontId="25" fillId="16" borderId="14" xfId="0" applyFont="1" applyFill="1" applyBorder="1" applyAlignment="1" applyProtection="1">
      <alignment horizontal="center" vertical="center" wrapText="1"/>
    </xf>
    <xf numFmtId="2" fontId="25" fillId="16" borderId="8" xfId="0" applyNumberFormat="1" applyFont="1" applyFill="1" applyBorder="1" applyAlignment="1" applyProtection="1">
      <alignment horizontal="center" vertical="center" wrapText="1"/>
    </xf>
    <xf numFmtId="2" fontId="25" fillId="10" borderId="15" xfId="0" applyNumberFormat="1" applyFont="1" applyFill="1" applyBorder="1" applyAlignment="1" applyProtection="1">
      <alignment horizontal="center" vertical="center" wrapText="1"/>
    </xf>
    <xf numFmtId="2" fontId="25" fillId="10" borderId="69" xfId="0" applyNumberFormat="1" applyFont="1" applyFill="1" applyBorder="1" applyAlignment="1" applyProtection="1">
      <alignment horizontal="center" vertical="center" wrapText="1"/>
    </xf>
    <xf numFmtId="0" fontId="26" fillId="10" borderId="14" xfId="0" applyFont="1" applyFill="1" applyBorder="1" applyAlignment="1" applyProtection="1">
      <alignment horizontal="center" vertical="center" wrapText="1"/>
    </xf>
    <xf numFmtId="168" fontId="26" fillId="10" borderId="8" xfId="0" applyNumberFormat="1" applyFont="1" applyFill="1" applyBorder="1" applyAlignment="1" applyProtection="1">
      <alignment horizontal="center" wrapText="1"/>
    </xf>
    <xf numFmtId="168" fontId="37" fillId="10" borderId="15" xfId="0" applyNumberFormat="1" applyFont="1" applyFill="1" applyBorder="1" applyAlignment="1" applyProtection="1">
      <alignment wrapText="1"/>
    </xf>
    <xf numFmtId="168" fontId="37" fillId="10" borderId="69" xfId="0" applyNumberFormat="1" applyFont="1" applyFill="1" applyBorder="1" applyAlignment="1" applyProtection="1">
      <alignment wrapText="1"/>
    </xf>
    <xf numFmtId="0" fontId="32" fillId="0" borderId="0" xfId="0" applyFont="1" applyProtection="1"/>
    <xf numFmtId="0" fontId="36" fillId="10" borderId="14" xfId="0" applyFont="1" applyFill="1" applyBorder="1" applyAlignment="1" applyProtection="1">
      <alignment horizontal="center" vertical="center" wrapText="1"/>
    </xf>
    <xf numFmtId="168" fontId="36" fillId="10" borderId="8" xfId="0" applyNumberFormat="1" applyFont="1" applyFill="1" applyBorder="1" applyAlignment="1" applyProtection="1">
      <alignment horizontal="center" wrapText="1"/>
    </xf>
    <xf numFmtId="168" fontId="25" fillId="10" borderId="15" xfId="0" applyNumberFormat="1" applyFont="1" applyFill="1" applyBorder="1" applyAlignment="1" applyProtection="1">
      <alignment wrapText="1"/>
    </xf>
    <xf numFmtId="168" fontId="25" fillId="10" borderId="69" xfId="0" applyNumberFormat="1" applyFont="1" applyFill="1" applyBorder="1" applyAlignment="1" applyProtection="1">
      <alignment wrapText="1"/>
    </xf>
    <xf numFmtId="171" fontId="14" fillId="0" borderId="0" xfId="0" applyNumberFormat="1" applyFont="1" applyProtection="1"/>
    <xf numFmtId="171" fontId="14" fillId="9" borderId="13" xfId="0" applyNumberFormat="1" applyFont="1" applyFill="1" applyBorder="1" applyProtection="1"/>
    <xf numFmtId="0" fontId="40" fillId="0" borderId="1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/>
    </xf>
    <xf numFmtId="0" fontId="27" fillId="0" borderId="9" xfId="0" applyFont="1" applyBorder="1" applyProtection="1"/>
    <xf numFmtId="10" fontId="29" fillId="15" borderId="8" xfId="0" applyNumberFormat="1" applyFont="1" applyFill="1" applyBorder="1" applyAlignment="1" applyProtection="1">
      <alignment horizontal="center"/>
    </xf>
    <xf numFmtId="0" fontId="41" fillId="0" borderId="4" xfId="0" applyFont="1" applyBorder="1" applyProtection="1"/>
    <xf numFmtId="2" fontId="29" fillId="15" borderId="8" xfId="0" applyNumberFormat="1" applyFont="1" applyFill="1" applyBorder="1" applyAlignment="1" applyProtection="1">
      <alignment horizontal="center"/>
    </xf>
    <xf numFmtId="0" fontId="41" fillId="0" borderId="7" xfId="0" applyFont="1" applyBorder="1" applyProtection="1"/>
    <xf numFmtId="0" fontId="29" fillId="9" borderId="13" xfId="0" applyFont="1" applyFill="1" applyBorder="1" applyAlignment="1" applyProtection="1">
      <alignment horizontal="center" vertical="center"/>
    </xf>
    <xf numFmtId="0" fontId="28" fillId="6" borderId="8" xfId="0" applyFont="1" applyFill="1" applyBorder="1" applyAlignment="1" applyProtection="1">
      <alignment horizontal="center" vertical="center" wrapText="1"/>
    </xf>
    <xf numFmtId="2" fontId="28" fillId="0" borderId="8" xfId="0" applyNumberFormat="1" applyFont="1" applyBorder="1" applyAlignment="1" applyProtection="1">
      <alignment horizontal="center" vertical="center"/>
    </xf>
    <xf numFmtId="2" fontId="29" fillId="6" borderId="13" xfId="0" applyNumberFormat="1" applyFont="1" applyFill="1" applyBorder="1" applyProtection="1"/>
    <xf numFmtId="0" fontId="14" fillId="6" borderId="13" xfId="0" applyFont="1" applyFill="1" applyBorder="1" applyProtection="1"/>
    <xf numFmtId="0" fontId="29" fillId="6" borderId="8" xfId="0" applyFont="1" applyFill="1" applyBorder="1" applyAlignment="1" applyProtection="1">
      <alignment horizontal="center" vertical="center" wrapText="1"/>
    </xf>
    <xf numFmtId="2" fontId="29" fillId="0" borderId="8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9" borderId="13" xfId="0" applyFont="1" applyFill="1" applyBorder="1" applyAlignment="1" applyProtection="1">
      <alignment horizontal="center"/>
    </xf>
    <xf numFmtId="0" fontId="15" fillId="9" borderId="13" xfId="0" applyFont="1" applyFill="1" applyBorder="1" applyProtection="1"/>
    <xf numFmtId="0" fontId="28" fillId="0" borderId="8" xfId="0" applyFont="1" applyBorder="1" applyAlignment="1" applyProtection="1">
      <alignment horizontal="center" vertical="center"/>
    </xf>
    <xf numFmtId="2" fontId="28" fillId="0" borderId="8" xfId="0" applyNumberFormat="1" applyFont="1" applyBorder="1" applyAlignment="1" applyProtection="1">
      <alignment horizontal="center" wrapText="1"/>
    </xf>
    <xf numFmtId="2" fontId="28" fillId="0" borderId="8" xfId="0" applyNumberFormat="1" applyFont="1" applyBorder="1" applyAlignment="1" applyProtection="1">
      <alignment horizontal="center"/>
    </xf>
    <xf numFmtId="0" fontId="29" fillId="0" borderId="8" xfId="0" applyFont="1" applyBorder="1" applyAlignment="1" applyProtection="1">
      <alignment horizontal="center" vertical="center"/>
    </xf>
    <xf numFmtId="0" fontId="28" fillId="10" borderId="8" xfId="0" applyFont="1" applyFill="1" applyBorder="1" applyAlignment="1" applyProtection="1">
      <alignment horizontal="center"/>
    </xf>
    <xf numFmtId="0" fontId="28" fillId="0" borderId="8" xfId="0" applyFont="1" applyBorder="1" applyAlignment="1" applyProtection="1">
      <alignment horizontal="center" vertical="center" wrapText="1"/>
    </xf>
    <xf numFmtId="2" fontId="15" fillId="0" borderId="13" xfId="0" applyNumberFormat="1" applyFont="1" applyBorder="1" applyAlignment="1" applyProtection="1">
      <alignment horizontal="center" wrapText="1"/>
    </xf>
    <xf numFmtId="0" fontId="25" fillId="0" borderId="0" xfId="0" applyFont="1" applyAlignment="1" applyProtection="1">
      <alignment horizontal="center" vertical="center"/>
    </xf>
    <xf numFmtId="2" fontId="29" fillId="0" borderId="0" xfId="0" applyNumberFormat="1" applyFont="1" applyAlignment="1" applyProtection="1">
      <alignment horizontal="center"/>
    </xf>
    <xf numFmtId="0" fontId="30" fillId="0" borderId="0" xfId="0" applyFont="1" applyProtection="1"/>
    <xf numFmtId="0" fontId="39" fillId="0" borderId="18" xfId="0" applyFont="1" applyBorder="1" applyProtection="1"/>
    <xf numFmtId="0" fontId="39" fillId="0" borderId="9" xfId="0" applyFont="1" applyBorder="1" applyProtection="1"/>
    <xf numFmtId="0" fontId="27" fillId="0" borderId="18" xfId="0" applyFont="1" applyBorder="1" applyProtection="1"/>
    <xf numFmtId="0" fontId="34" fillId="12" borderId="66" xfId="0" applyFont="1" applyFill="1" applyBorder="1" applyAlignment="1" applyProtection="1">
      <alignment horizontal="center" vertical="center" wrapText="1"/>
    </xf>
    <xf numFmtId="0" fontId="35" fillId="0" borderId="67" xfId="0" applyFont="1" applyBorder="1" applyProtection="1"/>
    <xf numFmtId="0" fontId="35" fillId="0" borderId="68" xfId="0" applyFont="1" applyBorder="1" applyProtection="1"/>
    <xf numFmtId="2" fontId="28" fillId="0" borderId="0" xfId="0" applyNumberFormat="1" applyFont="1" applyProtection="1"/>
    <xf numFmtId="0" fontId="34" fillId="12" borderId="12" xfId="0" applyFont="1" applyFill="1" applyBorder="1" applyAlignment="1" applyProtection="1">
      <alignment horizontal="center" vertical="center" wrapText="1"/>
    </xf>
    <xf numFmtId="0" fontId="26" fillId="12" borderId="8" xfId="0" applyFont="1" applyFill="1" applyBorder="1" applyAlignment="1" applyProtection="1">
      <alignment horizontal="center" vertical="center" wrapText="1"/>
    </xf>
    <xf numFmtId="169" fontId="26" fillId="12" borderId="8" xfId="0" applyNumberFormat="1" applyFont="1" applyFill="1" applyBorder="1" applyAlignment="1" applyProtection="1">
      <alignment horizontal="center" vertical="center" wrapText="1"/>
    </xf>
    <xf numFmtId="169" fontId="37" fillId="12" borderId="8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Protection="1"/>
    <xf numFmtId="0" fontId="36" fillId="12" borderId="8" xfId="0" applyFont="1" applyFill="1" applyBorder="1" applyAlignment="1" applyProtection="1">
      <alignment horizontal="center" vertical="center" wrapText="1"/>
    </xf>
    <xf numFmtId="169" fontId="36" fillId="12" borderId="8" xfId="0" applyNumberFormat="1" applyFont="1" applyFill="1" applyBorder="1" applyAlignment="1" applyProtection="1">
      <alignment horizontal="center" vertical="center" wrapText="1"/>
    </xf>
    <xf numFmtId="0" fontId="28" fillId="6" borderId="13" xfId="0" applyFont="1" applyFill="1" applyBorder="1" applyAlignment="1" applyProtection="1">
      <alignment horizontal="center" vertical="center" wrapText="1"/>
    </xf>
    <xf numFmtId="2" fontId="29" fillId="6" borderId="13" xfId="0" applyNumberFormat="1" applyFont="1" applyFill="1" applyBorder="1" applyAlignment="1" applyProtection="1">
      <alignment horizontal="center" vertical="center" wrapText="1"/>
    </xf>
    <xf numFmtId="2" fontId="14" fillId="6" borderId="13" xfId="0" applyNumberFormat="1" applyFont="1" applyFill="1" applyBorder="1" applyProtection="1"/>
    <xf numFmtId="166" fontId="33" fillId="14" borderId="8" xfId="0" applyNumberFormat="1" applyFont="1" applyFill="1" applyBorder="1" applyAlignment="1" applyProtection="1">
      <alignment horizontal="center" vertical="center"/>
    </xf>
    <xf numFmtId="166" fontId="28" fillId="14" borderId="8" xfId="0" applyNumberFormat="1" applyFont="1" applyFill="1" applyBorder="1" applyAlignment="1" applyProtection="1">
      <alignment horizontal="center" vertical="center"/>
    </xf>
    <xf numFmtId="168" fontId="26" fillId="10" borderId="8" xfId="0" applyNumberFormat="1" applyFont="1" applyFill="1" applyBorder="1" applyAlignment="1" applyProtection="1">
      <alignment wrapText="1"/>
    </xf>
    <xf numFmtId="168" fontId="36" fillId="10" borderId="8" xfId="0" applyNumberFormat="1" applyFont="1" applyFill="1" applyBorder="1" applyAlignment="1" applyProtection="1">
      <alignment wrapText="1"/>
    </xf>
    <xf numFmtId="10" fontId="29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="85" zoomScaleNormal="100" zoomScaleSheetLayoutView="65" workbookViewId="0">
      <selection activeCell="B20" sqref="B20"/>
    </sheetView>
  </sheetViews>
  <sheetFormatPr baseColWidth="10" defaultColWidth="12.6640625" defaultRowHeight="15" customHeight="1" x14ac:dyDescent="0.15"/>
  <cols>
    <col min="1" max="1" width="8.6640625" style="421" customWidth="1"/>
    <col min="2" max="2" width="53.6640625" style="421" customWidth="1"/>
    <col min="3" max="3" width="20.6640625" style="421" customWidth="1"/>
    <col min="4" max="4" width="18.5" style="421" customWidth="1"/>
    <col min="5" max="5" width="17.5" style="421" customWidth="1"/>
    <col min="6" max="6" width="16.5" style="421" customWidth="1"/>
    <col min="7" max="7" width="18.5" style="421" customWidth="1"/>
    <col min="8" max="8" width="27.6640625" style="421" customWidth="1"/>
    <col min="9" max="9" width="4.83203125" style="421" customWidth="1"/>
    <col min="10" max="10" width="17" style="421" customWidth="1"/>
    <col min="11" max="26" width="8" style="421" customWidth="1"/>
    <col min="27" max="16384" width="12.6640625" style="421"/>
  </cols>
  <sheetData>
    <row r="1" spans="1:26" ht="15.75" customHeight="1" x14ac:dyDescent="0.2">
      <c r="A1" s="417"/>
      <c r="B1" s="453"/>
      <c r="C1" s="454"/>
      <c r="D1" s="446"/>
      <c r="E1" s="446"/>
      <c r="F1" s="446"/>
      <c r="G1" s="446"/>
      <c r="H1" s="446"/>
      <c r="I1" s="446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</row>
    <row r="2" spans="1:26" ht="15.75" customHeight="1" x14ac:dyDescent="0.2">
      <c r="A2" s="417"/>
      <c r="B2" s="518"/>
      <c r="C2" s="518"/>
      <c r="D2" s="518"/>
      <c r="E2" s="518"/>
      <c r="F2" s="518"/>
      <c r="G2" s="446"/>
      <c r="H2" s="446"/>
      <c r="I2" s="446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</row>
    <row r="3" spans="1:26" ht="15.75" customHeight="1" x14ac:dyDescent="0.2">
      <c r="A3" s="417"/>
      <c r="B3" s="519" t="s">
        <v>442</v>
      </c>
      <c r="C3" s="454"/>
      <c r="D3" s="446"/>
      <c r="E3" s="446"/>
      <c r="F3" s="446"/>
      <c r="G3" s="446"/>
      <c r="H3" s="446"/>
      <c r="I3" s="446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</row>
    <row r="4" spans="1:26" ht="15.75" hidden="1" customHeight="1" x14ac:dyDescent="0.2">
      <c r="A4" s="417"/>
      <c r="B4" s="453"/>
      <c r="C4" s="454"/>
      <c r="D4" s="446"/>
      <c r="E4" s="446"/>
      <c r="F4" s="446"/>
      <c r="G4" s="446"/>
      <c r="H4" s="446"/>
      <c r="I4" s="446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</row>
    <row r="5" spans="1:26" ht="15.75" customHeight="1" x14ac:dyDescent="0.2">
      <c r="A5" s="511" t="s">
        <v>80</v>
      </c>
      <c r="B5" s="458" t="s">
        <v>81</v>
      </c>
      <c r="C5" s="459"/>
      <c r="D5" s="460"/>
      <c r="E5" s="460"/>
      <c r="F5" s="460"/>
      <c r="G5" s="460"/>
      <c r="H5" s="460"/>
      <c r="I5" s="460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</row>
    <row r="6" spans="1:26" ht="15.75" customHeight="1" x14ac:dyDescent="0.2">
      <c r="A6" s="417"/>
      <c r="B6" s="512" t="s">
        <v>82</v>
      </c>
      <c r="C6" s="514" t="s">
        <v>83</v>
      </c>
      <c r="D6" s="520"/>
      <c r="E6" s="521"/>
      <c r="F6" s="420"/>
      <c r="G6" s="420"/>
      <c r="H6" s="420"/>
      <c r="I6" s="420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</row>
    <row r="7" spans="1:26" ht="18" customHeight="1" x14ac:dyDescent="0.2">
      <c r="A7" s="417"/>
      <c r="B7" s="473" t="s">
        <v>84</v>
      </c>
      <c r="C7" s="508">
        <v>4.7</v>
      </c>
      <c r="D7" s="420"/>
      <c r="E7" s="420"/>
      <c r="F7" s="420"/>
      <c r="G7" s="420"/>
      <c r="H7" s="420"/>
      <c r="I7" s="420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</row>
    <row r="8" spans="1:26" ht="15.75" customHeight="1" x14ac:dyDescent="0.2">
      <c r="A8" s="417"/>
      <c r="B8" s="473" t="s">
        <v>85</v>
      </c>
      <c r="C8" s="508">
        <v>2.7</v>
      </c>
      <c r="D8" s="420"/>
      <c r="E8" s="420"/>
      <c r="F8" s="420"/>
      <c r="G8" s="420"/>
      <c r="H8" s="420"/>
      <c r="I8" s="420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</row>
    <row r="9" spans="1:26" ht="15" customHeight="1" x14ac:dyDescent="0.2">
      <c r="A9" s="417"/>
      <c r="B9" s="473" t="s">
        <v>86</v>
      </c>
      <c r="C9" s="508">
        <v>1.7</v>
      </c>
      <c r="D9" s="420"/>
      <c r="E9" s="420"/>
      <c r="F9" s="420"/>
      <c r="G9" s="420"/>
      <c r="H9" s="420"/>
      <c r="I9" s="420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</row>
    <row r="10" spans="1:26" ht="15.75" customHeight="1" x14ac:dyDescent="0.2">
      <c r="A10" s="417"/>
      <c r="B10" s="444"/>
      <c r="C10" s="445"/>
      <c r="D10" s="420"/>
      <c r="E10" s="420"/>
      <c r="F10" s="420"/>
      <c r="G10" s="420"/>
      <c r="H10" s="420"/>
      <c r="I10" s="420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</row>
    <row r="11" spans="1:26" ht="15.75" customHeight="1" x14ac:dyDescent="0.2">
      <c r="A11" s="417"/>
      <c r="B11" s="455" t="s">
        <v>87</v>
      </c>
      <c r="C11" s="456">
        <v>3.7</v>
      </c>
      <c r="D11" s="505" t="s">
        <v>88</v>
      </c>
      <c r="E11" s="420"/>
      <c r="F11" s="420"/>
      <c r="G11" s="420"/>
      <c r="H11" s="420"/>
      <c r="I11" s="420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</row>
    <row r="12" spans="1:26" ht="15.75" customHeight="1" x14ac:dyDescent="0.2">
      <c r="A12" s="417"/>
      <c r="B12" s="444"/>
      <c r="C12" s="445"/>
      <c r="D12" s="420"/>
      <c r="E12" s="420"/>
      <c r="F12" s="420"/>
      <c r="G12" s="420"/>
      <c r="H12" s="420"/>
      <c r="I12" s="420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</row>
    <row r="13" spans="1:26" s="406" customFormat="1" ht="15.75" customHeight="1" x14ac:dyDescent="0.2">
      <c r="A13" s="405"/>
      <c r="B13" s="409" t="s">
        <v>89</v>
      </c>
      <c r="C13" s="410">
        <v>10</v>
      </c>
      <c r="D13" s="408" t="s">
        <v>90</v>
      </c>
      <c r="E13" s="407"/>
      <c r="F13" s="407"/>
      <c r="G13" s="407"/>
      <c r="H13" s="407"/>
      <c r="I13" s="407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</row>
    <row r="14" spans="1:26" ht="15.75" customHeight="1" x14ac:dyDescent="0.2">
      <c r="A14" s="417"/>
      <c r="B14" s="444"/>
      <c r="C14" s="445"/>
      <c r="D14" s="420"/>
      <c r="E14" s="420"/>
      <c r="F14" s="420"/>
      <c r="G14" s="420"/>
      <c r="H14" s="420"/>
      <c r="I14" s="420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</row>
    <row r="15" spans="1:26" ht="15.75" customHeight="1" x14ac:dyDescent="0.2">
      <c r="A15" s="510">
        <v>1</v>
      </c>
      <c r="B15" s="458" t="s">
        <v>91</v>
      </c>
      <c r="C15" s="459"/>
      <c r="D15" s="460"/>
      <c r="E15" s="460"/>
      <c r="F15" s="460"/>
      <c r="G15" s="460"/>
      <c r="H15" s="460"/>
      <c r="I15" s="460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</row>
    <row r="16" spans="1:26" ht="33" customHeight="1" x14ac:dyDescent="0.2">
      <c r="A16" s="509"/>
      <c r="B16" s="512" t="s">
        <v>92</v>
      </c>
      <c r="C16" s="513" t="s">
        <v>93</v>
      </c>
      <c r="D16" s="420"/>
      <c r="E16" s="420"/>
      <c r="F16" s="420"/>
      <c r="G16" s="420"/>
      <c r="H16" s="420"/>
      <c r="I16" s="420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</row>
    <row r="17" spans="1:26" ht="15.75" customHeight="1" x14ac:dyDescent="0.2">
      <c r="A17" s="509"/>
      <c r="B17" s="515" t="s">
        <v>94</v>
      </c>
      <c r="C17" s="508" t="s">
        <v>95</v>
      </c>
      <c r="D17" s="420"/>
      <c r="E17" s="420"/>
      <c r="F17" s="420"/>
      <c r="G17" s="420"/>
      <c r="H17" s="420"/>
      <c r="I17" s="420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</row>
    <row r="18" spans="1:26" ht="15.75" customHeight="1" x14ac:dyDescent="0.2">
      <c r="A18" s="509"/>
      <c r="B18" s="515" t="s">
        <v>96</v>
      </c>
      <c r="C18" s="508" t="s">
        <v>97</v>
      </c>
      <c r="D18" s="420"/>
      <c r="E18" s="420"/>
      <c r="F18" s="420"/>
      <c r="G18" s="420"/>
      <c r="H18" s="420"/>
      <c r="I18" s="420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</row>
    <row r="19" spans="1:26" ht="15.75" customHeight="1" x14ac:dyDescent="0.2">
      <c r="A19" s="509"/>
      <c r="B19" s="515" t="s">
        <v>98</v>
      </c>
      <c r="C19" s="508" t="s">
        <v>99</v>
      </c>
      <c r="D19" s="420"/>
      <c r="E19" s="420"/>
      <c r="F19" s="420"/>
      <c r="G19" s="420"/>
      <c r="H19" s="420"/>
      <c r="I19" s="420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</row>
    <row r="20" spans="1:26" ht="15.75" customHeight="1" x14ac:dyDescent="0.2">
      <c r="A20" s="509"/>
      <c r="B20" s="515" t="s">
        <v>100</v>
      </c>
      <c r="C20" s="508" t="s">
        <v>101</v>
      </c>
      <c r="D20" s="420"/>
      <c r="E20" s="420"/>
      <c r="F20" s="420"/>
      <c r="G20" s="420"/>
      <c r="H20" s="420"/>
      <c r="I20" s="420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</row>
    <row r="21" spans="1:26" ht="15.75" customHeight="1" x14ac:dyDescent="0.2">
      <c r="A21" s="509"/>
      <c r="B21" s="515" t="s">
        <v>102</v>
      </c>
      <c r="C21" s="508" t="s">
        <v>103</v>
      </c>
      <c r="D21" s="420"/>
      <c r="E21" s="420"/>
      <c r="F21" s="420"/>
      <c r="G21" s="420"/>
      <c r="H21" s="420"/>
      <c r="I21" s="420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</row>
    <row r="22" spans="1:26" ht="15.75" customHeight="1" x14ac:dyDescent="0.2">
      <c r="A22" s="509"/>
      <c r="B22" s="515" t="s">
        <v>104</v>
      </c>
      <c r="C22" s="508" t="s">
        <v>105</v>
      </c>
      <c r="D22" s="420"/>
      <c r="E22" s="420"/>
      <c r="F22" s="420"/>
      <c r="G22" s="420"/>
      <c r="H22" s="420"/>
      <c r="I22" s="420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</row>
    <row r="23" spans="1:26" ht="15.75" customHeight="1" x14ac:dyDescent="0.2">
      <c r="A23" s="509"/>
      <c r="B23" s="515" t="s">
        <v>106</v>
      </c>
      <c r="C23" s="508" t="s">
        <v>107</v>
      </c>
      <c r="D23" s="420"/>
      <c r="E23" s="420"/>
      <c r="F23" s="420"/>
      <c r="G23" s="420"/>
      <c r="H23" s="420"/>
      <c r="I23" s="420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</row>
    <row r="24" spans="1:26" ht="15.75" customHeight="1" x14ac:dyDescent="0.2">
      <c r="A24" s="509"/>
      <c r="B24" s="515" t="s">
        <v>108</v>
      </c>
      <c r="C24" s="508" t="s">
        <v>109</v>
      </c>
      <c r="D24" s="420"/>
      <c r="E24" s="420"/>
      <c r="F24" s="420"/>
      <c r="G24" s="420"/>
      <c r="H24" s="420"/>
      <c r="I24" s="420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</row>
    <row r="25" spans="1:26" ht="15.75" customHeight="1" x14ac:dyDescent="0.2">
      <c r="A25" s="509"/>
      <c r="B25" s="515" t="s">
        <v>110</v>
      </c>
      <c r="C25" s="508">
        <v>1</v>
      </c>
      <c r="D25" s="420"/>
      <c r="E25" s="420"/>
      <c r="F25" s="420"/>
      <c r="G25" s="420"/>
      <c r="H25" s="420"/>
      <c r="I25" s="420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</row>
    <row r="26" spans="1:26" s="406" customFormat="1" ht="15.75" customHeight="1" x14ac:dyDescent="0.2">
      <c r="A26" s="411"/>
      <c r="B26" s="409" t="s">
        <v>111</v>
      </c>
      <c r="C26" s="412">
        <f>C13</f>
        <v>10</v>
      </c>
      <c r="D26" s="407" t="s">
        <v>112</v>
      </c>
      <c r="E26" s="407"/>
      <c r="F26" s="407"/>
      <c r="G26" s="407"/>
      <c r="H26" s="407"/>
      <c r="I26" s="407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</row>
    <row r="27" spans="1:26" s="406" customFormat="1" ht="28.5" customHeight="1" x14ac:dyDescent="0.2">
      <c r="A27" s="411"/>
      <c r="B27" s="409" t="s">
        <v>113</v>
      </c>
      <c r="C27" s="409">
        <v>1.6</v>
      </c>
      <c r="D27" s="414" t="s">
        <v>114</v>
      </c>
      <c r="E27" s="414"/>
      <c r="F27" s="414"/>
      <c r="G27" s="407"/>
      <c r="H27" s="407"/>
      <c r="I27" s="407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</row>
    <row r="28" spans="1:26" ht="15.75" customHeight="1" x14ac:dyDescent="0.2">
      <c r="A28" s="509"/>
      <c r="B28" s="455" t="s">
        <v>115</v>
      </c>
      <c r="C28" s="516">
        <f>C26*C27</f>
        <v>16</v>
      </c>
      <c r="D28" s="420" t="s">
        <v>116</v>
      </c>
      <c r="E28" s="420"/>
      <c r="F28" s="420"/>
      <c r="G28" s="420"/>
      <c r="H28" s="420"/>
      <c r="I28" s="420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</row>
    <row r="29" spans="1:26" ht="15.75" customHeight="1" x14ac:dyDescent="0.2">
      <c r="A29" s="509"/>
      <c r="B29" s="444"/>
      <c r="C29" s="445"/>
      <c r="D29" s="420"/>
      <c r="E29" s="420"/>
      <c r="F29" s="420"/>
      <c r="G29" s="420"/>
      <c r="H29" s="420"/>
      <c r="I29" s="420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</row>
    <row r="30" spans="1:26" ht="15.75" customHeight="1" x14ac:dyDescent="0.2">
      <c r="A30" s="510">
        <v>2</v>
      </c>
      <c r="B30" s="458" t="s">
        <v>117</v>
      </c>
      <c r="C30" s="459"/>
      <c r="D30" s="460"/>
      <c r="E30" s="460"/>
      <c r="F30" s="460"/>
      <c r="G30" s="460"/>
      <c r="H30" s="460"/>
      <c r="I30" s="460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</row>
    <row r="31" spans="1:26" ht="15.75" customHeight="1" x14ac:dyDescent="0.2">
      <c r="A31" s="509"/>
      <c r="B31" s="517" t="s">
        <v>118</v>
      </c>
      <c r="C31" s="513" t="s">
        <v>119</v>
      </c>
      <c r="D31" s="420"/>
      <c r="E31" s="420"/>
      <c r="F31" s="420"/>
      <c r="G31" s="420"/>
      <c r="H31" s="420"/>
      <c r="I31" s="420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</row>
    <row r="32" spans="1:26" ht="15.75" customHeight="1" x14ac:dyDescent="0.2">
      <c r="A32" s="509"/>
      <c r="B32" s="515" t="s">
        <v>120</v>
      </c>
      <c r="C32" s="508">
        <v>0</v>
      </c>
      <c r="D32" s="420"/>
      <c r="E32" s="420"/>
      <c r="F32" s="420"/>
      <c r="G32" s="420"/>
      <c r="H32" s="420"/>
      <c r="I32" s="420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</row>
    <row r="33" spans="1:26" ht="15.75" customHeight="1" x14ac:dyDescent="0.2">
      <c r="A33" s="509"/>
      <c r="B33" s="515" t="s">
        <v>121</v>
      </c>
      <c r="C33" s="508">
        <v>0.1</v>
      </c>
      <c r="D33" s="420"/>
      <c r="E33" s="420"/>
      <c r="F33" s="420"/>
      <c r="G33" s="420"/>
      <c r="H33" s="420"/>
      <c r="I33" s="420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</row>
    <row r="34" spans="1:26" ht="15.75" customHeight="1" x14ac:dyDescent="0.2">
      <c r="A34" s="509"/>
      <c r="B34" s="515" t="s">
        <v>122</v>
      </c>
      <c r="C34" s="508">
        <v>0.15</v>
      </c>
      <c r="D34" s="420"/>
      <c r="E34" s="420"/>
      <c r="F34" s="420"/>
      <c r="G34" s="420"/>
      <c r="H34" s="420"/>
      <c r="I34" s="420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</row>
    <row r="35" spans="1:26" ht="15.75" customHeight="1" x14ac:dyDescent="0.2">
      <c r="A35" s="509"/>
      <c r="B35" s="515" t="s">
        <v>123</v>
      </c>
      <c r="C35" s="508">
        <v>0.2</v>
      </c>
      <c r="D35" s="420"/>
      <c r="E35" s="420"/>
      <c r="F35" s="420"/>
      <c r="G35" s="420"/>
      <c r="H35" s="420"/>
      <c r="I35" s="420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</row>
    <row r="36" spans="1:26" ht="15.75" customHeight="1" x14ac:dyDescent="0.2">
      <c r="A36" s="509"/>
      <c r="B36" s="515" t="s">
        <v>124</v>
      </c>
      <c r="C36" s="508">
        <v>0.25</v>
      </c>
      <c r="D36" s="420"/>
      <c r="E36" s="420"/>
      <c r="F36" s="420"/>
      <c r="G36" s="420"/>
      <c r="H36" s="420"/>
      <c r="I36" s="420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</row>
    <row r="37" spans="1:26" ht="15.75" customHeight="1" x14ac:dyDescent="0.2">
      <c r="A37" s="509"/>
      <c r="B37" s="515" t="s">
        <v>125</v>
      </c>
      <c r="C37" s="508">
        <v>0.35</v>
      </c>
      <c r="D37" s="420"/>
      <c r="E37" s="420"/>
      <c r="F37" s="420"/>
      <c r="G37" s="420"/>
      <c r="H37" s="420"/>
      <c r="I37" s="420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</row>
    <row r="38" spans="1:26" s="406" customFormat="1" ht="15.75" customHeight="1" x14ac:dyDescent="0.2">
      <c r="A38" s="411"/>
      <c r="B38" s="409" t="s">
        <v>111</v>
      </c>
      <c r="C38" s="413">
        <f>C13</f>
        <v>10</v>
      </c>
      <c r="D38" s="407" t="s">
        <v>112</v>
      </c>
      <c r="E38" s="407"/>
      <c r="F38" s="407"/>
      <c r="G38" s="407"/>
      <c r="H38" s="407"/>
      <c r="I38" s="407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</row>
    <row r="39" spans="1:26" s="406" customFormat="1" ht="15.75" customHeight="1" x14ac:dyDescent="0.2">
      <c r="A39" s="411"/>
      <c r="B39" s="409" t="s">
        <v>113</v>
      </c>
      <c r="C39" s="413">
        <f>C34</f>
        <v>0.15</v>
      </c>
      <c r="D39" s="407"/>
      <c r="E39" s="407"/>
      <c r="F39" s="407"/>
      <c r="G39" s="407"/>
      <c r="H39" s="407"/>
      <c r="I39" s="407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</row>
    <row r="40" spans="1:26" ht="15.75" customHeight="1" x14ac:dyDescent="0.2">
      <c r="A40" s="509"/>
      <c r="B40" s="455" t="s">
        <v>126</v>
      </c>
      <c r="C40" s="456">
        <f>C38*C39</f>
        <v>1.5</v>
      </c>
      <c r="D40" s="420" t="s">
        <v>116</v>
      </c>
      <c r="E40" s="420"/>
      <c r="F40" s="420"/>
      <c r="G40" s="420"/>
      <c r="H40" s="420"/>
      <c r="I40" s="420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</row>
    <row r="41" spans="1:26" ht="15.75" customHeight="1" x14ac:dyDescent="0.2">
      <c r="A41" s="509"/>
      <c r="B41" s="444"/>
      <c r="C41" s="445"/>
      <c r="D41" s="420"/>
      <c r="E41" s="420"/>
      <c r="F41" s="420"/>
      <c r="G41" s="420"/>
      <c r="H41" s="420"/>
      <c r="I41" s="420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</row>
    <row r="42" spans="1:26" ht="15.75" customHeight="1" x14ac:dyDescent="0.2">
      <c r="A42" s="510">
        <v>3</v>
      </c>
      <c r="B42" s="458" t="s">
        <v>127</v>
      </c>
      <c r="C42" s="459"/>
      <c r="D42" s="460"/>
      <c r="E42" s="460"/>
      <c r="F42" s="460"/>
      <c r="G42" s="460"/>
      <c r="H42" s="460"/>
      <c r="I42" s="460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</row>
    <row r="43" spans="1:26" ht="15.75" customHeight="1" x14ac:dyDescent="0.2">
      <c r="A43" s="509"/>
      <c r="B43" s="512" t="s">
        <v>128</v>
      </c>
      <c r="C43" s="514" t="s">
        <v>129</v>
      </c>
      <c r="D43" s="420"/>
      <c r="E43" s="420"/>
      <c r="F43" s="420"/>
      <c r="G43" s="420"/>
      <c r="H43" s="420"/>
      <c r="I43" s="420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</row>
    <row r="44" spans="1:26" ht="15.75" customHeight="1" x14ac:dyDescent="0.2">
      <c r="A44" s="509"/>
      <c r="B44" s="515" t="s">
        <v>130</v>
      </c>
      <c r="C44" s="508">
        <v>0.25</v>
      </c>
      <c r="D44" s="420"/>
      <c r="E44" s="420"/>
      <c r="F44" s="420"/>
      <c r="G44" s="420"/>
      <c r="H44" s="420"/>
      <c r="I44" s="420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</row>
    <row r="45" spans="1:26" ht="15.75" customHeight="1" x14ac:dyDescent="0.2">
      <c r="A45" s="509"/>
      <c r="B45" s="515" t="s">
        <v>131</v>
      </c>
      <c r="C45" s="508">
        <v>0.15</v>
      </c>
      <c r="D45" s="420"/>
      <c r="E45" s="420"/>
      <c r="F45" s="420"/>
      <c r="G45" s="420"/>
      <c r="H45" s="420"/>
      <c r="I45" s="420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</row>
    <row r="46" spans="1:26" ht="15.75" customHeight="1" x14ac:dyDescent="0.2">
      <c r="A46" s="509"/>
      <c r="B46" s="515" t="s">
        <v>120</v>
      </c>
      <c r="C46" s="508">
        <v>0</v>
      </c>
      <c r="D46" s="420"/>
      <c r="E46" s="420"/>
      <c r="F46" s="420"/>
      <c r="G46" s="420"/>
      <c r="H46" s="420"/>
      <c r="I46" s="420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</row>
    <row r="47" spans="1:26" s="406" customFormat="1" ht="15.75" customHeight="1" x14ac:dyDescent="0.2">
      <c r="A47" s="411"/>
      <c r="B47" s="409" t="s">
        <v>111</v>
      </c>
      <c r="C47" s="413">
        <f>C13</f>
        <v>10</v>
      </c>
      <c r="D47" s="407" t="s">
        <v>112</v>
      </c>
      <c r="E47" s="407"/>
      <c r="F47" s="407"/>
      <c r="G47" s="407"/>
      <c r="H47" s="407"/>
      <c r="I47" s="407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</row>
    <row r="48" spans="1:26" s="406" customFormat="1" ht="15.75" customHeight="1" x14ac:dyDescent="0.2">
      <c r="A48" s="411"/>
      <c r="B48" s="409" t="s">
        <v>113</v>
      </c>
      <c r="C48" s="413">
        <f>C45</f>
        <v>0.15</v>
      </c>
      <c r="D48" s="407"/>
      <c r="E48" s="407"/>
      <c r="F48" s="407"/>
      <c r="G48" s="407"/>
      <c r="H48" s="407"/>
      <c r="I48" s="407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5"/>
      <c r="V48" s="405"/>
      <c r="W48" s="405"/>
      <c r="X48" s="405"/>
      <c r="Y48" s="405"/>
      <c r="Z48" s="405"/>
    </row>
    <row r="49" spans="1:26" ht="15.75" customHeight="1" x14ac:dyDescent="0.2">
      <c r="A49" s="509"/>
      <c r="B49" s="455" t="s">
        <v>132</v>
      </c>
      <c r="C49" s="456">
        <f>C47*C48</f>
        <v>1.5</v>
      </c>
      <c r="D49" s="420" t="s">
        <v>116</v>
      </c>
      <c r="E49" s="420"/>
      <c r="F49" s="420"/>
      <c r="G49" s="420"/>
      <c r="H49" s="420"/>
      <c r="I49" s="420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</row>
    <row r="50" spans="1:26" ht="15.75" customHeight="1" x14ac:dyDescent="0.2">
      <c r="A50" s="509"/>
      <c r="B50" s="444"/>
      <c r="C50" s="420"/>
      <c r="D50" s="420"/>
      <c r="E50" s="420"/>
      <c r="F50" s="420"/>
      <c r="G50" s="420"/>
      <c r="H50" s="420"/>
      <c r="I50" s="420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</row>
    <row r="51" spans="1:26" ht="15.75" customHeight="1" x14ac:dyDescent="0.2">
      <c r="A51" s="510">
        <v>4</v>
      </c>
      <c r="B51" s="458" t="s">
        <v>133</v>
      </c>
      <c r="C51" s="420"/>
      <c r="D51" s="460"/>
      <c r="E51" s="460"/>
      <c r="F51" s="460"/>
      <c r="G51" s="460"/>
      <c r="H51" s="460"/>
      <c r="I51" s="460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</row>
    <row r="52" spans="1:26" ht="15.75" customHeight="1" x14ac:dyDescent="0.2">
      <c r="A52" s="509"/>
      <c r="B52" s="512" t="s">
        <v>134</v>
      </c>
      <c r="C52" s="513" t="s">
        <v>135</v>
      </c>
      <c r="D52" s="420"/>
      <c r="E52" s="420"/>
      <c r="F52" s="420"/>
      <c r="G52" s="420"/>
      <c r="H52" s="420"/>
      <c r="I52" s="420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</row>
    <row r="53" spans="1:26" ht="25" customHeight="1" x14ac:dyDescent="0.2">
      <c r="A53" s="509"/>
      <c r="B53" s="473" t="s">
        <v>136</v>
      </c>
      <c r="C53" s="508">
        <v>0.1</v>
      </c>
      <c r="D53" s="420"/>
      <c r="E53" s="420"/>
      <c r="F53" s="420"/>
      <c r="G53" s="420"/>
      <c r="H53" s="420"/>
      <c r="I53" s="420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</row>
    <row r="54" spans="1:26" ht="25.25" customHeight="1" x14ac:dyDescent="0.2">
      <c r="A54" s="509"/>
      <c r="B54" s="473" t="s">
        <v>137</v>
      </c>
      <c r="C54" s="508">
        <v>0.2</v>
      </c>
      <c r="D54" s="420"/>
      <c r="E54" s="420"/>
      <c r="F54" s="420"/>
      <c r="G54" s="420"/>
      <c r="H54" s="420"/>
      <c r="I54" s="420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</row>
    <row r="55" spans="1:26" ht="33.75" customHeight="1" x14ac:dyDescent="0.2">
      <c r="A55" s="509"/>
      <c r="B55" s="473" t="s">
        <v>437</v>
      </c>
      <c r="C55" s="508">
        <v>0.5</v>
      </c>
      <c r="D55" s="420"/>
      <c r="E55" s="420"/>
      <c r="F55" s="420"/>
      <c r="G55" s="420"/>
      <c r="H55" s="420"/>
      <c r="I55" s="420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</row>
    <row r="56" spans="1:26" ht="34.5" customHeight="1" x14ac:dyDescent="0.2">
      <c r="A56" s="509"/>
      <c r="B56" s="473" t="s">
        <v>138</v>
      </c>
      <c r="C56" s="508">
        <v>0.7</v>
      </c>
      <c r="D56" s="420"/>
      <c r="E56" s="420"/>
      <c r="F56" s="420"/>
      <c r="G56" s="420"/>
      <c r="H56" s="420"/>
      <c r="I56" s="420"/>
      <c r="J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</row>
    <row r="57" spans="1:26" s="406" customFormat="1" ht="15.75" customHeight="1" x14ac:dyDescent="0.2">
      <c r="A57" s="411"/>
      <c r="B57" s="409" t="s">
        <v>111</v>
      </c>
      <c r="C57" s="413">
        <f>C13</f>
        <v>10</v>
      </c>
      <c r="D57" s="407" t="s">
        <v>112</v>
      </c>
      <c r="E57" s="407"/>
      <c r="F57" s="407"/>
      <c r="G57" s="407"/>
      <c r="H57" s="407"/>
      <c r="I57" s="407"/>
      <c r="J57" s="405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5"/>
      <c r="V57" s="405"/>
      <c r="W57" s="405"/>
      <c r="X57" s="405"/>
      <c r="Y57" s="405"/>
      <c r="Z57" s="405"/>
    </row>
    <row r="58" spans="1:26" s="406" customFormat="1" ht="15.75" customHeight="1" x14ac:dyDescent="0.2">
      <c r="A58" s="411"/>
      <c r="B58" s="409" t="s">
        <v>139</v>
      </c>
      <c r="C58" s="413">
        <v>0.1</v>
      </c>
      <c r="D58" s="407"/>
      <c r="E58" s="407"/>
      <c r="F58" s="407"/>
      <c r="G58" s="407"/>
      <c r="H58" s="407"/>
      <c r="I58" s="407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</row>
    <row r="59" spans="1:26" ht="15.75" customHeight="1" x14ac:dyDescent="0.2">
      <c r="A59" s="509"/>
      <c r="B59" s="455" t="s">
        <v>140</v>
      </c>
      <c r="C59" s="456">
        <f>C57*C58</f>
        <v>1</v>
      </c>
      <c r="D59" s="420" t="s">
        <v>116</v>
      </c>
      <c r="E59" s="420"/>
      <c r="F59" s="420"/>
      <c r="G59" s="420"/>
      <c r="H59" s="420"/>
      <c r="I59" s="420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</row>
    <row r="60" spans="1:26" ht="15.75" customHeight="1" x14ac:dyDescent="0.2">
      <c r="A60" s="417"/>
      <c r="B60" s="444"/>
      <c r="C60" s="445"/>
      <c r="D60" s="420"/>
      <c r="E60" s="420"/>
      <c r="F60" s="420"/>
      <c r="G60" s="420"/>
      <c r="H60" s="420"/>
      <c r="I60" s="420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</row>
    <row r="61" spans="1:26" ht="15.75" customHeight="1" x14ac:dyDescent="0.2">
      <c r="A61" s="510">
        <v>5</v>
      </c>
      <c r="B61" s="458" t="s">
        <v>141</v>
      </c>
      <c r="C61" s="459"/>
      <c r="D61" s="460"/>
      <c r="E61" s="460"/>
      <c r="F61" s="460"/>
      <c r="G61" s="460"/>
      <c r="H61" s="460"/>
      <c r="I61" s="460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7"/>
    </row>
    <row r="62" spans="1:26" ht="15.75" customHeight="1" x14ac:dyDescent="0.2">
      <c r="A62" s="417"/>
      <c r="B62" s="444"/>
      <c r="C62" s="445"/>
      <c r="D62" s="420"/>
      <c r="E62" s="420"/>
      <c r="F62" s="420"/>
      <c r="G62" s="420"/>
      <c r="H62" s="420"/>
      <c r="I62" s="420"/>
      <c r="J62" s="417"/>
      <c r="K62" s="417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</row>
    <row r="63" spans="1:26" ht="15.75" customHeight="1" x14ac:dyDescent="0.2">
      <c r="A63" s="511" t="s">
        <v>142</v>
      </c>
      <c r="B63" s="458" t="s">
        <v>143</v>
      </c>
      <c r="C63" s="459"/>
      <c r="D63" s="460"/>
      <c r="E63" s="460"/>
      <c r="F63" s="460"/>
      <c r="G63" s="460"/>
      <c r="H63" s="460"/>
      <c r="I63" s="460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</row>
    <row r="64" spans="1:26" ht="94.75" customHeight="1" x14ac:dyDescent="0.2">
      <c r="A64" s="417"/>
      <c r="B64" s="503" t="s">
        <v>438</v>
      </c>
      <c r="C64" s="504" t="s">
        <v>129</v>
      </c>
      <c r="D64" s="420"/>
      <c r="E64" s="420"/>
      <c r="F64" s="420"/>
      <c r="G64" s="420"/>
      <c r="H64" s="420"/>
      <c r="I64" s="420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417"/>
      <c r="V64" s="417"/>
      <c r="W64" s="417"/>
      <c r="X64" s="417"/>
      <c r="Y64" s="417"/>
      <c r="Z64" s="417"/>
    </row>
    <row r="65" spans="1:26" ht="18" customHeight="1" x14ac:dyDescent="0.2">
      <c r="A65" s="417"/>
      <c r="B65" s="507" t="s">
        <v>144</v>
      </c>
      <c r="C65" s="508">
        <v>1.25</v>
      </c>
      <c r="D65" s="420"/>
      <c r="E65" s="420"/>
      <c r="F65" s="420"/>
      <c r="G65" s="420"/>
      <c r="H65" s="420"/>
      <c r="I65" s="420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</row>
    <row r="66" spans="1:26" ht="18" customHeight="1" x14ac:dyDescent="0.2">
      <c r="A66" s="417"/>
      <c r="B66" s="507" t="s">
        <v>145</v>
      </c>
      <c r="C66" s="508">
        <v>1</v>
      </c>
      <c r="D66" s="420"/>
      <c r="E66" s="420"/>
      <c r="F66" s="420"/>
      <c r="G66" s="420"/>
      <c r="H66" s="420"/>
      <c r="I66" s="420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</row>
    <row r="67" spans="1:26" ht="18" customHeight="1" x14ac:dyDescent="0.2">
      <c r="A67" s="417"/>
      <c r="B67" s="507" t="s">
        <v>146</v>
      </c>
      <c r="C67" s="508">
        <v>0.75</v>
      </c>
      <c r="D67" s="420"/>
      <c r="E67" s="420"/>
      <c r="F67" s="420"/>
      <c r="G67" s="420"/>
      <c r="H67" s="420"/>
      <c r="I67" s="420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</row>
    <row r="68" spans="1:26" ht="18" customHeight="1" x14ac:dyDescent="0.2">
      <c r="A68" s="417"/>
      <c r="B68" s="507" t="s">
        <v>147</v>
      </c>
      <c r="C68" s="508">
        <v>0.5</v>
      </c>
      <c r="D68" s="420"/>
      <c r="E68" s="420"/>
      <c r="F68" s="420"/>
      <c r="G68" s="420"/>
      <c r="H68" s="420"/>
      <c r="I68" s="420"/>
      <c r="J68" s="417"/>
      <c r="K68" s="417"/>
      <c r="L68" s="417"/>
      <c r="M68" s="417"/>
      <c r="N68" s="417"/>
      <c r="O68" s="417"/>
      <c r="P68" s="417"/>
      <c r="Q68" s="417"/>
      <c r="R68" s="417"/>
      <c r="S68" s="417"/>
      <c r="T68" s="417"/>
      <c r="U68" s="417"/>
      <c r="V68" s="417"/>
      <c r="W68" s="417"/>
      <c r="X68" s="417"/>
      <c r="Y68" s="417"/>
      <c r="Z68" s="417"/>
    </row>
    <row r="69" spans="1:26" ht="18" customHeight="1" x14ac:dyDescent="0.2">
      <c r="A69" s="417"/>
      <c r="B69" s="507" t="s">
        <v>148</v>
      </c>
      <c r="C69" s="508">
        <v>0.25</v>
      </c>
      <c r="D69" s="420"/>
      <c r="E69" s="420"/>
      <c r="F69" s="420"/>
      <c r="G69" s="420"/>
      <c r="H69" s="420"/>
      <c r="I69" s="420"/>
      <c r="J69" s="417"/>
      <c r="K69" s="417"/>
      <c r="L69" s="417"/>
      <c r="M69" s="417"/>
      <c r="N69" s="417"/>
      <c r="O69" s="417"/>
      <c r="P69" s="417"/>
      <c r="Q69" s="417"/>
      <c r="R69" s="417"/>
      <c r="S69" s="417"/>
      <c r="T69" s="417"/>
      <c r="U69" s="417"/>
      <c r="V69" s="417"/>
      <c r="W69" s="417"/>
      <c r="X69" s="417"/>
      <c r="Y69" s="417"/>
      <c r="Z69" s="417"/>
    </row>
    <row r="70" spans="1:26" ht="18" customHeight="1" x14ac:dyDescent="0.2">
      <c r="A70" s="417"/>
      <c r="B70" s="507" t="s">
        <v>149</v>
      </c>
      <c r="C70" s="508">
        <v>0.05</v>
      </c>
      <c r="D70" s="420"/>
      <c r="E70" s="420"/>
      <c r="F70" s="420"/>
      <c r="G70" s="420"/>
      <c r="H70" s="420"/>
      <c r="I70" s="420"/>
      <c r="J70" s="417"/>
      <c r="K70" s="417"/>
      <c r="L70" s="417"/>
      <c r="M70" s="417"/>
      <c r="N70" s="417"/>
      <c r="O70" s="417"/>
      <c r="P70" s="417"/>
      <c r="Q70" s="417"/>
      <c r="R70" s="417"/>
      <c r="S70" s="417"/>
      <c r="T70" s="417"/>
      <c r="U70" s="417"/>
      <c r="V70" s="417"/>
      <c r="W70" s="417"/>
      <c r="X70" s="417"/>
      <c r="Y70" s="417"/>
      <c r="Z70" s="417"/>
    </row>
    <row r="71" spans="1:26" s="406" customFormat="1" ht="18" customHeight="1" x14ac:dyDescent="0.2">
      <c r="A71" s="405"/>
      <c r="B71" s="409" t="s">
        <v>150</v>
      </c>
      <c r="C71" s="409">
        <v>5</v>
      </c>
      <c r="D71" s="407"/>
      <c r="E71" s="407"/>
      <c r="F71" s="407"/>
      <c r="G71" s="407"/>
      <c r="H71" s="407"/>
      <c r="I71" s="407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</row>
    <row r="72" spans="1:26" s="406" customFormat="1" ht="15.75" customHeight="1" x14ac:dyDescent="0.2">
      <c r="A72" s="405"/>
      <c r="B72" s="409" t="s">
        <v>139</v>
      </c>
      <c r="C72" s="413">
        <f>C68</f>
        <v>0.5</v>
      </c>
      <c r="D72" s="407"/>
      <c r="E72" s="407"/>
      <c r="F72" s="407"/>
      <c r="G72" s="407"/>
      <c r="H72" s="407"/>
      <c r="I72" s="407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</row>
    <row r="73" spans="1:26" ht="15.75" customHeight="1" x14ac:dyDescent="0.2">
      <c r="A73" s="417"/>
      <c r="B73" s="455" t="s">
        <v>151</v>
      </c>
      <c r="C73" s="456">
        <f>C71*C72</f>
        <v>2.5</v>
      </c>
      <c r="D73" s="420" t="s">
        <v>116</v>
      </c>
      <c r="E73" s="420"/>
      <c r="F73" s="420"/>
      <c r="G73" s="420"/>
      <c r="H73" s="420"/>
      <c r="I73" s="420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7"/>
      <c r="U73" s="417"/>
      <c r="V73" s="417"/>
      <c r="W73" s="417"/>
      <c r="X73" s="417"/>
      <c r="Y73" s="417"/>
      <c r="Z73" s="417"/>
    </row>
    <row r="74" spans="1:26" ht="15.75" customHeight="1" x14ac:dyDescent="0.2">
      <c r="A74" s="417"/>
      <c r="B74" s="444"/>
      <c r="C74" s="445"/>
      <c r="D74" s="505"/>
      <c r="E74" s="420"/>
      <c r="F74" s="420"/>
      <c r="G74" s="420"/>
      <c r="H74" s="420"/>
      <c r="I74" s="420"/>
      <c r="J74" s="417"/>
      <c r="K74" s="417"/>
      <c r="L74" s="417"/>
      <c r="M74" s="417"/>
      <c r="N74" s="417"/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</row>
    <row r="75" spans="1:26" ht="15.75" customHeight="1" x14ac:dyDescent="0.2">
      <c r="A75" s="457" t="s">
        <v>152</v>
      </c>
      <c r="B75" s="502" t="s">
        <v>153</v>
      </c>
      <c r="C75" s="459"/>
      <c r="D75" s="460"/>
      <c r="E75" s="460"/>
      <c r="F75" s="460"/>
      <c r="G75" s="460"/>
      <c r="H75" s="460"/>
      <c r="I75" s="460"/>
      <c r="J75" s="457"/>
      <c r="K75" s="457"/>
      <c r="L75" s="457"/>
      <c r="M75" s="457"/>
      <c r="N75" s="457"/>
      <c r="O75" s="457"/>
      <c r="P75" s="457"/>
      <c r="Q75" s="457"/>
      <c r="R75" s="457"/>
      <c r="S75" s="457"/>
      <c r="T75" s="457"/>
      <c r="U75" s="457"/>
      <c r="V75" s="457"/>
      <c r="W75" s="457"/>
      <c r="X75" s="457"/>
      <c r="Y75" s="457"/>
      <c r="Z75" s="457"/>
    </row>
    <row r="76" spans="1:26" ht="79.25" customHeight="1" x14ac:dyDescent="0.2">
      <c r="A76" s="417"/>
      <c r="B76" s="503" t="s">
        <v>439</v>
      </c>
      <c r="C76" s="504" t="s">
        <v>129</v>
      </c>
      <c r="D76" s="420"/>
      <c r="E76" s="420"/>
      <c r="F76" s="420"/>
      <c r="G76" s="420"/>
      <c r="H76" s="420"/>
      <c r="I76" s="420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</row>
    <row r="77" spans="1:26" ht="18" customHeight="1" x14ac:dyDescent="0.2">
      <c r="A77" s="506"/>
      <c r="B77" s="507" t="s">
        <v>144</v>
      </c>
      <c r="C77" s="508">
        <v>2.5</v>
      </c>
      <c r="D77" s="505"/>
      <c r="E77" s="505"/>
      <c r="F77" s="505"/>
      <c r="G77" s="505"/>
      <c r="H77" s="505"/>
      <c r="I77" s="505"/>
      <c r="J77" s="506"/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</row>
    <row r="78" spans="1:26" ht="18" customHeight="1" x14ac:dyDescent="0.2">
      <c r="A78" s="506"/>
      <c r="B78" s="507" t="s">
        <v>145</v>
      </c>
      <c r="C78" s="508">
        <v>2</v>
      </c>
      <c r="D78" s="505"/>
      <c r="E78" s="505"/>
      <c r="F78" s="505"/>
      <c r="G78" s="505"/>
      <c r="H78" s="505"/>
      <c r="I78" s="505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6"/>
      <c r="U78" s="506"/>
      <c r="V78" s="506"/>
      <c r="W78" s="506"/>
      <c r="X78" s="506"/>
      <c r="Y78" s="506"/>
      <c r="Z78" s="506"/>
    </row>
    <row r="79" spans="1:26" ht="18" customHeight="1" x14ac:dyDescent="0.2">
      <c r="A79" s="506"/>
      <c r="B79" s="507" t="s">
        <v>146</v>
      </c>
      <c r="C79" s="508">
        <v>1.5</v>
      </c>
      <c r="D79" s="505"/>
      <c r="E79" s="505"/>
      <c r="F79" s="505"/>
      <c r="G79" s="505"/>
      <c r="H79" s="505"/>
      <c r="I79" s="505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</row>
    <row r="80" spans="1:26" ht="18" customHeight="1" x14ac:dyDescent="0.2">
      <c r="A80" s="506"/>
      <c r="B80" s="507" t="s">
        <v>147</v>
      </c>
      <c r="C80" s="508">
        <v>1</v>
      </c>
      <c r="D80" s="505"/>
      <c r="E80" s="505"/>
      <c r="F80" s="505"/>
      <c r="G80" s="505"/>
      <c r="H80" s="505"/>
      <c r="I80" s="505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</row>
    <row r="81" spans="1:26" ht="20.25" customHeight="1" x14ac:dyDescent="0.2">
      <c r="A81" s="506"/>
      <c r="B81" s="507" t="s">
        <v>148</v>
      </c>
      <c r="C81" s="508">
        <v>0.5</v>
      </c>
      <c r="D81" s="505"/>
      <c r="E81" s="505"/>
      <c r="F81" s="505"/>
      <c r="G81" s="505"/>
      <c r="H81" s="505"/>
      <c r="I81" s="505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06"/>
      <c r="U81" s="506"/>
      <c r="V81" s="506"/>
      <c r="W81" s="506"/>
      <c r="X81" s="506"/>
      <c r="Y81" s="506"/>
      <c r="Z81" s="506"/>
    </row>
    <row r="82" spans="1:26" ht="18" customHeight="1" x14ac:dyDescent="0.2">
      <c r="A82" s="417"/>
      <c r="B82" s="507" t="s">
        <v>149</v>
      </c>
      <c r="C82" s="508">
        <v>0.25</v>
      </c>
      <c r="D82" s="420"/>
      <c r="E82" s="420"/>
      <c r="F82" s="420"/>
      <c r="G82" s="420"/>
      <c r="H82" s="420"/>
      <c r="I82" s="420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417"/>
    </row>
    <row r="83" spans="1:26" s="406" customFormat="1" ht="18" customHeight="1" x14ac:dyDescent="0.2">
      <c r="A83" s="405"/>
      <c r="B83" s="409" t="s">
        <v>150</v>
      </c>
      <c r="C83" s="409">
        <v>1</v>
      </c>
      <c r="D83" s="407"/>
      <c r="E83" s="407"/>
      <c r="F83" s="407"/>
      <c r="G83" s="407"/>
      <c r="H83" s="407"/>
      <c r="I83" s="407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</row>
    <row r="84" spans="1:26" s="406" customFormat="1" ht="15.75" customHeight="1" x14ac:dyDescent="0.2">
      <c r="A84" s="405"/>
      <c r="B84" s="409" t="s">
        <v>139</v>
      </c>
      <c r="C84" s="413">
        <f>C80</f>
        <v>1</v>
      </c>
      <c r="D84" s="407"/>
      <c r="E84" s="407"/>
      <c r="F84" s="407"/>
      <c r="G84" s="407"/>
      <c r="H84" s="407"/>
      <c r="I84" s="407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5"/>
    </row>
    <row r="85" spans="1:26" ht="15.75" customHeight="1" x14ac:dyDescent="0.2">
      <c r="A85" s="417"/>
      <c r="B85" s="455" t="s">
        <v>154</v>
      </c>
      <c r="C85" s="456">
        <f>C83*C84</f>
        <v>1</v>
      </c>
      <c r="D85" s="420" t="s">
        <v>116</v>
      </c>
      <c r="E85" s="420"/>
      <c r="F85" s="420"/>
      <c r="G85" s="420"/>
      <c r="H85" s="420"/>
      <c r="I85" s="420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417"/>
      <c r="Z85" s="417"/>
    </row>
    <row r="86" spans="1:26" ht="15.75" customHeight="1" x14ac:dyDescent="0.2">
      <c r="A86" s="417"/>
      <c r="B86" s="444"/>
      <c r="C86" s="445"/>
      <c r="D86" s="420"/>
      <c r="E86" s="420"/>
      <c r="F86" s="420"/>
      <c r="G86" s="420"/>
      <c r="H86" s="420"/>
      <c r="I86" s="420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  <c r="Z86" s="417"/>
    </row>
    <row r="87" spans="1:26" ht="15.75" customHeight="1" x14ac:dyDescent="0.2">
      <c r="A87" s="457" t="s">
        <v>155</v>
      </c>
      <c r="B87" s="502" t="s">
        <v>156</v>
      </c>
      <c r="C87" s="459"/>
      <c r="D87" s="460"/>
      <c r="E87" s="460"/>
      <c r="F87" s="460"/>
      <c r="G87" s="460"/>
      <c r="H87" s="460"/>
      <c r="I87" s="460"/>
      <c r="J87" s="457"/>
      <c r="K87" s="457"/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</row>
    <row r="88" spans="1:26" ht="47.5" customHeight="1" x14ac:dyDescent="0.2">
      <c r="A88" s="417"/>
      <c r="B88" s="503" t="s">
        <v>440</v>
      </c>
      <c r="C88" s="504" t="s">
        <v>129</v>
      </c>
      <c r="D88" s="420"/>
      <c r="E88" s="420"/>
      <c r="F88" s="420"/>
      <c r="G88" s="420"/>
      <c r="H88" s="420"/>
      <c r="I88" s="420"/>
      <c r="J88" s="417"/>
      <c r="K88" s="417"/>
      <c r="L88" s="417"/>
      <c r="M88" s="417"/>
      <c r="N88" s="417"/>
      <c r="O88" s="417"/>
      <c r="P88" s="417"/>
      <c r="Q88" s="417"/>
      <c r="R88" s="417"/>
      <c r="S88" s="417"/>
      <c r="T88" s="417"/>
      <c r="U88" s="417"/>
      <c r="V88" s="417"/>
      <c r="W88" s="417"/>
      <c r="X88" s="417"/>
      <c r="Y88" s="417"/>
      <c r="Z88" s="417"/>
    </row>
    <row r="89" spans="1:26" ht="33" customHeight="1" x14ac:dyDescent="0.2">
      <c r="A89" s="417"/>
      <c r="B89" s="473" t="s">
        <v>157</v>
      </c>
      <c r="C89" s="474">
        <v>1.5</v>
      </c>
      <c r="D89" s="420"/>
      <c r="E89" s="420"/>
      <c r="F89" s="420"/>
      <c r="G89" s="420"/>
      <c r="H89" s="420"/>
      <c r="I89" s="420"/>
      <c r="J89" s="417"/>
      <c r="K89" s="417"/>
      <c r="L89" s="417"/>
      <c r="M89" s="417"/>
      <c r="N89" s="417"/>
      <c r="O89" s="417"/>
      <c r="P89" s="417"/>
      <c r="Q89" s="417"/>
      <c r="R89" s="417"/>
      <c r="S89" s="417"/>
      <c r="T89" s="417"/>
      <c r="U89" s="417"/>
      <c r="V89" s="417"/>
      <c r="W89" s="417"/>
      <c r="X89" s="417"/>
      <c r="Y89" s="417"/>
      <c r="Z89" s="417"/>
    </row>
    <row r="90" spans="1:26" ht="33" customHeight="1" x14ac:dyDescent="0.2">
      <c r="A90" s="417"/>
      <c r="B90" s="473" t="s">
        <v>158</v>
      </c>
      <c r="C90" s="474">
        <v>1.4</v>
      </c>
      <c r="D90" s="420"/>
      <c r="E90" s="420"/>
      <c r="F90" s="420"/>
      <c r="G90" s="420"/>
      <c r="H90" s="420"/>
      <c r="I90" s="420"/>
      <c r="J90" s="417"/>
      <c r="K90" s="417"/>
      <c r="L90" s="417"/>
      <c r="M90" s="417"/>
      <c r="N90" s="417"/>
      <c r="O90" s="417"/>
      <c r="P90" s="417"/>
      <c r="Q90" s="417"/>
      <c r="R90" s="417"/>
      <c r="S90" s="417"/>
      <c r="T90" s="417"/>
      <c r="U90" s="417"/>
      <c r="V90" s="417"/>
      <c r="W90" s="417"/>
      <c r="X90" s="417"/>
      <c r="Y90" s="417"/>
      <c r="Z90" s="417"/>
    </row>
    <row r="91" spans="1:26" ht="35.25" customHeight="1" x14ac:dyDescent="0.2">
      <c r="A91" s="417"/>
      <c r="B91" s="473" t="s">
        <v>159</v>
      </c>
      <c r="C91" s="474">
        <v>1.3</v>
      </c>
      <c r="D91" s="420"/>
      <c r="E91" s="420"/>
      <c r="F91" s="420"/>
      <c r="G91" s="420"/>
      <c r="H91" s="420"/>
      <c r="I91" s="420"/>
      <c r="J91" s="417"/>
      <c r="K91" s="417"/>
      <c r="L91" s="417"/>
      <c r="M91" s="417"/>
      <c r="N91" s="417"/>
      <c r="O91" s="417"/>
      <c r="P91" s="417"/>
      <c r="Q91" s="417"/>
      <c r="R91" s="417"/>
      <c r="S91" s="417"/>
      <c r="T91" s="417"/>
      <c r="U91" s="417"/>
      <c r="V91" s="417"/>
      <c r="W91" s="417"/>
      <c r="X91" s="417"/>
      <c r="Y91" s="417"/>
      <c r="Z91" s="417"/>
    </row>
    <row r="92" spans="1:26" ht="33.75" customHeight="1" x14ac:dyDescent="0.2">
      <c r="A92" s="417"/>
      <c r="B92" s="473" t="s">
        <v>160</v>
      </c>
      <c r="C92" s="474">
        <v>1.2</v>
      </c>
      <c r="D92" s="420"/>
      <c r="E92" s="420"/>
      <c r="F92" s="420"/>
      <c r="G92" s="420"/>
      <c r="H92" s="420"/>
      <c r="I92" s="420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</row>
    <row r="93" spans="1:26" s="406" customFormat="1" ht="15.75" customHeight="1" x14ac:dyDescent="0.2">
      <c r="A93" s="405"/>
      <c r="B93" s="409" t="s">
        <v>161</v>
      </c>
      <c r="C93" s="409">
        <v>0.5</v>
      </c>
      <c r="D93" s="407"/>
      <c r="E93" s="407"/>
      <c r="F93" s="407"/>
      <c r="G93" s="407"/>
      <c r="H93" s="407"/>
      <c r="I93" s="407"/>
      <c r="J93" s="405"/>
      <c r="K93" s="405"/>
      <c r="L93" s="405"/>
      <c r="M93" s="405"/>
      <c r="N93" s="405"/>
      <c r="O93" s="405"/>
      <c r="P93" s="405"/>
      <c r="Q93" s="405"/>
      <c r="R93" s="405"/>
      <c r="S93" s="405"/>
      <c r="T93" s="405"/>
      <c r="U93" s="405"/>
      <c r="V93" s="405"/>
      <c r="W93" s="405"/>
      <c r="X93" s="405"/>
      <c r="Y93" s="405"/>
      <c r="Z93" s="405"/>
    </row>
    <row r="94" spans="1:26" s="406" customFormat="1" ht="15.75" customHeight="1" x14ac:dyDescent="0.2">
      <c r="A94" s="405"/>
      <c r="B94" s="409" t="s">
        <v>113</v>
      </c>
      <c r="C94" s="409">
        <v>0</v>
      </c>
      <c r="D94" s="407"/>
      <c r="E94" s="407"/>
      <c r="F94" s="407"/>
      <c r="G94" s="407"/>
      <c r="H94" s="407"/>
      <c r="I94" s="407"/>
      <c r="J94" s="405"/>
      <c r="K94" s="405"/>
      <c r="L94" s="405"/>
      <c r="M94" s="405"/>
      <c r="N94" s="405"/>
      <c r="O94" s="405"/>
      <c r="P94" s="405"/>
      <c r="Q94" s="405"/>
      <c r="R94" s="405"/>
      <c r="S94" s="405"/>
      <c r="T94" s="405"/>
      <c r="U94" s="405"/>
      <c r="V94" s="405"/>
      <c r="W94" s="405"/>
      <c r="X94" s="405"/>
      <c r="Y94" s="405"/>
      <c r="Z94" s="405"/>
    </row>
    <row r="95" spans="1:26" ht="15.75" customHeight="1" x14ac:dyDescent="0.2">
      <c r="A95" s="417"/>
      <c r="B95" s="455" t="s">
        <v>162</v>
      </c>
      <c r="C95" s="456">
        <f>C94*C93</f>
        <v>0</v>
      </c>
      <c r="D95" s="420" t="s">
        <v>116</v>
      </c>
      <c r="E95" s="420"/>
      <c r="F95" s="420"/>
      <c r="G95" s="420"/>
      <c r="H95" s="420"/>
      <c r="I95" s="420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</row>
    <row r="96" spans="1:26" ht="15.75" customHeight="1" x14ac:dyDescent="0.2">
      <c r="A96" s="417"/>
      <c r="B96" s="444"/>
      <c r="C96" s="445"/>
      <c r="D96" s="420"/>
      <c r="E96" s="420"/>
      <c r="F96" s="420"/>
      <c r="G96" s="420"/>
      <c r="H96" s="420"/>
      <c r="I96" s="420"/>
      <c r="J96" s="417"/>
      <c r="K96" s="417"/>
      <c r="L96" s="417"/>
      <c r="M96" s="417"/>
      <c r="N96" s="417"/>
      <c r="O96" s="417"/>
      <c r="P96" s="417"/>
      <c r="Q96" s="417"/>
      <c r="R96" s="417"/>
      <c r="S96" s="417"/>
      <c r="T96" s="417"/>
      <c r="U96" s="417"/>
      <c r="V96" s="417"/>
      <c r="W96" s="417"/>
      <c r="X96" s="417"/>
      <c r="Y96" s="417"/>
      <c r="Z96" s="417"/>
    </row>
    <row r="97" spans="1:26" ht="15" customHeight="1" x14ac:dyDescent="0.2">
      <c r="A97" s="457"/>
      <c r="B97" s="458" t="s">
        <v>163</v>
      </c>
      <c r="C97" s="459"/>
      <c r="D97" s="460"/>
      <c r="E97" s="460"/>
      <c r="F97" s="460"/>
      <c r="G97" s="460"/>
      <c r="H97" s="460"/>
      <c r="I97" s="460"/>
      <c r="J97" s="457"/>
      <c r="K97" s="457"/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  <c r="X97" s="457"/>
      <c r="Y97" s="457"/>
      <c r="Z97" s="457"/>
    </row>
    <row r="98" spans="1:26" ht="85" customHeight="1" x14ac:dyDescent="0.2">
      <c r="A98" s="417"/>
      <c r="B98" s="461" t="s">
        <v>164</v>
      </c>
      <c r="C98" s="462" t="s">
        <v>84</v>
      </c>
      <c r="D98" s="462" t="s">
        <v>85</v>
      </c>
      <c r="E98" s="462" t="s">
        <v>86</v>
      </c>
      <c r="F98" s="463" t="s">
        <v>165</v>
      </c>
      <c r="G98" s="463" t="s">
        <v>166</v>
      </c>
      <c r="H98" s="464" t="s">
        <v>167</v>
      </c>
      <c r="I98" s="420"/>
      <c r="J98" s="417"/>
      <c r="K98" s="417"/>
      <c r="L98" s="417"/>
      <c r="M98" s="417"/>
      <c r="N98" s="417"/>
      <c r="O98" s="417"/>
      <c r="P98" s="417"/>
      <c r="Q98" s="417"/>
      <c r="R98" s="417"/>
      <c r="S98" s="417"/>
      <c r="T98" s="417"/>
      <c r="U98" s="417"/>
      <c r="V98" s="417"/>
      <c r="W98" s="417"/>
      <c r="X98" s="417"/>
      <c r="Y98" s="417"/>
      <c r="Z98" s="417"/>
    </row>
    <row r="99" spans="1:26" s="472" customFormat="1" ht="30" customHeight="1" x14ac:dyDescent="0.2">
      <c r="A99" s="465"/>
      <c r="B99" s="466" t="s">
        <v>168</v>
      </c>
      <c r="C99" s="467">
        <v>29</v>
      </c>
      <c r="D99" s="467">
        <v>8</v>
      </c>
      <c r="E99" s="467">
        <v>1</v>
      </c>
      <c r="F99" s="539">
        <f>C99*C7+D99*C8+E99*C9</f>
        <v>159.6</v>
      </c>
      <c r="G99" s="469">
        <f>F99*C11</f>
        <v>590.52</v>
      </c>
      <c r="H99" s="470">
        <f t="shared" ref="H99:H102" si="0">G99*1.15</f>
        <v>679.09799999999996</v>
      </c>
      <c r="I99" s="471"/>
      <c r="J99" s="465"/>
      <c r="K99" s="465"/>
      <c r="L99" s="465"/>
      <c r="M99" s="465"/>
      <c r="N99" s="465"/>
      <c r="O99" s="465"/>
      <c r="P99" s="465"/>
      <c r="Q99" s="465"/>
      <c r="R99" s="465"/>
      <c r="S99" s="465"/>
      <c r="T99" s="465"/>
      <c r="U99" s="465"/>
      <c r="V99" s="465"/>
      <c r="W99" s="465"/>
      <c r="X99" s="465"/>
      <c r="Y99" s="465"/>
      <c r="Z99" s="465"/>
    </row>
    <row r="100" spans="1:26" ht="16" x14ac:dyDescent="0.2">
      <c r="A100" s="417"/>
      <c r="B100" s="473" t="s">
        <v>169</v>
      </c>
      <c r="C100" s="474">
        <v>24.65</v>
      </c>
      <c r="D100" s="474">
        <v>6.4</v>
      </c>
      <c r="E100" s="474">
        <v>0.8</v>
      </c>
      <c r="F100" s="540">
        <f>C100*C7+D100*C8+E100*C9</f>
        <v>134.495</v>
      </c>
      <c r="G100" s="476">
        <f>F100*C11</f>
        <v>497.63150000000002</v>
      </c>
      <c r="H100" s="477">
        <f t="shared" si="0"/>
        <v>572.27622499999995</v>
      </c>
      <c r="I100" s="420"/>
      <c r="J100" s="417"/>
      <c r="K100" s="417"/>
      <c r="L100" s="417"/>
      <c r="M100" s="417"/>
      <c r="N100" s="417"/>
      <c r="O100" s="417"/>
      <c r="P100" s="417"/>
      <c r="Q100" s="417"/>
      <c r="R100" s="417"/>
      <c r="S100" s="417"/>
      <c r="T100" s="417"/>
      <c r="U100" s="417"/>
      <c r="V100" s="417"/>
      <c r="W100" s="417"/>
      <c r="X100" s="417"/>
      <c r="Y100" s="417"/>
      <c r="Z100" s="417"/>
    </row>
    <row r="101" spans="1:26" ht="16" x14ac:dyDescent="0.2">
      <c r="A101" s="417"/>
      <c r="B101" s="473" t="s">
        <v>170</v>
      </c>
      <c r="C101" s="474">
        <v>18.850000000000001</v>
      </c>
      <c r="D101" s="474">
        <v>5.2</v>
      </c>
      <c r="E101" s="474">
        <v>0.65</v>
      </c>
      <c r="F101" s="540">
        <f>C101*C7+D101*C8+E101*C9</f>
        <v>103.74000000000002</v>
      </c>
      <c r="G101" s="476">
        <f>F101*C11</f>
        <v>383.83800000000008</v>
      </c>
      <c r="H101" s="477">
        <f t="shared" si="0"/>
        <v>441.41370000000006</v>
      </c>
      <c r="I101" s="420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</row>
    <row r="102" spans="1:26" ht="16" x14ac:dyDescent="0.2">
      <c r="A102" s="417"/>
      <c r="B102" s="473" t="s">
        <v>171</v>
      </c>
      <c r="C102" s="474">
        <v>14.5</v>
      </c>
      <c r="D102" s="474">
        <v>4</v>
      </c>
      <c r="E102" s="474">
        <v>0.5</v>
      </c>
      <c r="F102" s="540">
        <f>C102*C7+D102*C8+E102*C9</f>
        <v>79.8</v>
      </c>
      <c r="G102" s="476">
        <f>F102*C11</f>
        <v>295.26</v>
      </c>
      <c r="H102" s="477">
        <f t="shared" si="0"/>
        <v>339.54899999999998</v>
      </c>
      <c r="I102" s="420"/>
      <c r="J102" s="417"/>
      <c r="K102" s="417"/>
      <c r="L102" s="417"/>
      <c r="M102" s="417"/>
      <c r="N102" s="417"/>
      <c r="O102" s="417"/>
      <c r="P102" s="417"/>
      <c r="Q102" s="417"/>
      <c r="R102" s="417"/>
      <c r="S102" s="417"/>
      <c r="T102" s="417"/>
      <c r="U102" s="417"/>
      <c r="V102" s="417"/>
      <c r="W102" s="417"/>
      <c r="X102" s="417"/>
      <c r="Y102" s="417"/>
      <c r="Z102" s="417"/>
    </row>
    <row r="103" spans="1:26" ht="15.75" customHeight="1" x14ac:dyDescent="0.2">
      <c r="A103" s="417"/>
      <c r="B103" s="444"/>
      <c r="C103" s="445"/>
      <c r="D103" s="420"/>
      <c r="E103" s="420"/>
      <c r="F103" s="478"/>
      <c r="G103" s="478"/>
      <c r="H103" s="420"/>
      <c r="I103" s="420"/>
      <c r="J103" s="417"/>
      <c r="K103" s="417"/>
      <c r="L103" s="417"/>
      <c r="M103" s="417"/>
      <c r="N103" s="417"/>
      <c r="O103" s="417"/>
      <c r="P103" s="417"/>
      <c r="Q103" s="417"/>
      <c r="R103" s="417"/>
      <c r="S103" s="417"/>
      <c r="T103" s="417"/>
      <c r="U103" s="417"/>
      <c r="V103" s="417"/>
      <c r="W103" s="417"/>
      <c r="X103" s="417"/>
      <c r="Y103" s="417"/>
      <c r="Z103" s="417"/>
    </row>
    <row r="104" spans="1:26" ht="15.75" customHeight="1" x14ac:dyDescent="0.2">
      <c r="A104" s="457"/>
      <c r="B104" s="458" t="s">
        <v>172</v>
      </c>
      <c r="C104" s="459"/>
      <c r="D104" s="460"/>
      <c r="E104" s="460"/>
      <c r="F104" s="460"/>
      <c r="G104" s="460"/>
      <c r="H104" s="460"/>
      <c r="I104" s="460"/>
      <c r="J104" s="457"/>
      <c r="K104" s="457"/>
      <c r="L104" s="457"/>
      <c r="M104" s="457"/>
      <c r="N104" s="457"/>
      <c r="O104" s="457"/>
      <c r="P104" s="457"/>
      <c r="Q104" s="457"/>
      <c r="R104" s="457"/>
      <c r="S104" s="457"/>
      <c r="T104" s="457"/>
      <c r="U104" s="457"/>
      <c r="V104" s="457"/>
      <c r="W104" s="457"/>
      <c r="X104" s="457"/>
      <c r="Y104" s="457"/>
      <c r="Z104" s="457"/>
    </row>
    <row r="105" spans="1:26" ht="15.75" customHeight="1" x14ac:dyDescent="0.2">
      <c r="A105" s="417"/>
      <c r="B105" s="444"/>
      <c r="C105" s="445"/>
      <c r="D105" s="420"/>
      <c r="E105" s="420"/>
      <c r="F105" s="420"/>
      <c r="G105" s="420"/>
      <c r="H105" s="420"/>
      <c r="I105" s="420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7"/>
      <c r="U105" s="417"/>
      <c r="V105" s="417"/>
      <c r="W105" s="417"/>
      <c r="X105" s="417"/>
      <c r="Y105" s="417"/>
      <c r="Z105" s="417"/>
    </row>
    <row r="106" spans="1:26" ht="21" customHeight="1" x14ac:dyDescent="0.2">
      <c r="A106" s="417"/>
      <c r="B106" s="455" t="s">
        <v>173</v>
      </c>
      <c r="C106" s="456">
        <f>C28+C40+C49+C59+C73+C85+C95</f>
        <v>23.5</v>
      </c>
      <c r="D106" s="420"/>
      <c r="E106" s="420"/>
      <c r="F106" s="420"/>
      <c r="G106" s="420"/>
      <c r="H106" s="420"/>
      <c r="I106" s="420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7"/>
      <c r="W106" s="417"/>
      <c r="X106" s="417"/>
      <c r="Y106" s="417"/>
      <c r="Z106" s="417"/>
    </row>
    <row r="107" spans="1:26" ht="15.5" customHeight="1" x14ac:dyDescent="0.2">
      <c r="A107" s="417"/>
      <c r="B107" s="444"/>
      <c r="C107" s="445"/>
      <c r="D107" s="420"/>
      <c r="E107" s="420"/>
      <c r="F107" s="420"/>
      <c r="G107" s="420"/>
      <c r="H107" s="420"/>
      <c r="I107" s="420"/>
      <c r="J107" s="417"/>
      <c r="K107" s="417"/>
      <c r="L107" s="417"/>
      <c r="M107" s="417"/>
      <c r="N107" s="417"/>
      <c r="O107" s="417"/>
      <c r="P107" s="417"/>
      <c r="Q107" s="417"/>
      <c r="R107" s="417"/>
      <c r="S107" s="417"/>
      <c r="T107" s="417"/>
      <c r="U107" s="417"/>
      <c r="V107" s="417"/>
      <c r="W107" s="417"/>
      <c r="X107" s="417"/>
      <c r="Y107" s="417"/>
      <c r="Z107" s="417"/>
    </row>
    <row r="108" spans="1:26" ht="15.75" customHeight="1" x14ac:dyDescent="0.2">
      <c r="A108" s="417"/>
      <c r="B108" s="444"/>
      <c r="C108" s="445"/>
      <c r="D108" s="420"/>
      <c r="E108" s="420"/>
      <c r="F108" s="420"/>
      <c r="G108" s="420"/>
      <c r="H108" s="420"/>
      <c r="I108" s="420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</row>
    <row r="109" spans="1:26" ht="15.75" customHeight="1" x14ac:dyDescent="0.2">
      <c r="A109" s="457"/>
      <c r="B109" s="458" t="s">
        <v>174</v>
      </c>
      <c r="C109" s="459"/>
      <c r="D109" s="460"/>
      <c r="E109" s="460"/>
      <c r="F109" s="460"/>
      <c r="G109" s="460"/>
      <c r="H109" s="460"/>
      <c r="I109" s="460"/>
      <c r="J109" s="457"/>
      <c r="K109" s="457"/>
      <c r="L109" s="457"/>
      <c r="M109" s="457"/>
      <c r="N109" s="457"/>
      <c r="O109" s="457"/>
      <c r="P109" s="457"/>
      <c r="Q109" s="457"/>
      <c r="R109" s="457"/>
      <c r="S109" s="457"/>
      <c r="T109" s="457"/>
      <c r="U109" s="457"/>
      <c r="V109" s="457"/>
      <c r="W109" s="457"/>
      <c r="X109" s="457"/>
      <c r="Y109" s="457"/>
      <c r="Z109" s="457"/>
    </row>
    <row r="110" spans="1:26" ht="61.25" customHeight="1" x14ac:dyDescent="0.2">
      <c r="A110" s="417"/>
      <c r="B110" s="480" t="s">
        <v>164</v>
      </c>
      <c r="C110" s="481" t="s">
        <v>444</v>
      </c>
      <c r="D110" s="481" t="s">
        <v>175</v>
      </c>
      <c r="E110" s="482" t="s">
        <v>445</v>
      </c>
      <c r="F110" s="483" t="s">
        <v>176</v>
      </c>
      <c r="G110" s="425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</row>
    <row r="111" spans="1:26" s="472" customFormat="1" ht="25" customHeight="1" x14ac:dyDescent="0.2">
      <c r="A111" s="465"/>
      <c r="B111" s="484" t="s">
        <v>177</v>
      </c>
      <c r="C111" s="485">
        <f>C106*G99</f>
        <v>13877.22</v>
      </c>
      <c r="D111" s="541">
        <f t="shared" ref="D111:D114" si="1">C111*0.15</f>
        <v>2081.5829999999996</v>
      </c>
      <c r="E111" s="486">
        <f t="shared" ref="E111:E114" si="2">C111+D111</f>
        <v>15958.803</v>
      </c>
      <c r="F111" s="487">
        <f>E111/C13</f>
        <v>1595.8803</v>
      </c>
      <c r="G111" s="488"/>
      <c r="H111" s="465"/>
      <c r="I111" s="465"/>
      <c r="J111" s="465"/>
      <c r="K111" s="465"/>
      <c r="L111" s="465"/>
      <c r="M111" s="465"/>
      <c r="N111" s="465"/>
      <c r="O111" s="465"/>
      <c r="P111" s="465"/>
      <c r="Q111" s="465"/>
      <c r="R111" s="465"/>
      <c r="S111" s="465"/>
      <c r="T111" s="465"/>
      <c r="U111" s="465"/>
      <c r="V111" s="465"/>
      <c r="W111" s="465"/>
    </row>
    <row r="112" spans="1:26" ht="25" customHeight="1" x14ac:dyDescent="0.2">
      <c r="A112" s="417"/>
      <c r="B112" s="489" t="s">
        <v>169</v>
      </c>
      <c r="C112" s="490">
        <f>C106*G100</f>
        <v>11694.340250000001</v>
      </c>
      <c r="D112" s="542">
        <f t="shared" si="1"/>
        <v>1754.1510375</v>
      </c>
      <c r="E112" s="491">
        <f t="shared" si="2"/>
        <v>13448.491287500001</v>
      </c>
      <c r="F112" s="492">
        <f>E112/C13</f>
        <v>1344.8491287500001</v>
      </c>
      <c r="G112" s="425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417"/>
      <c r="V112" s="417"/>
      <c r="W112" s="417"/>
    </row>
    <row r="113" spans="1:26" ht="25" customHeight="1" x14ac:dyDescent="0.2">
      <c r="A113" s="417"/>
      <c r="B113" s="489" t="s">
        <v>178</v>
      </c>
      <c r="C113" s="490">
        <f>C106*G101</f>
        <v>9020.1930000000011</v>
      </c>
      <c r="D113" s="542">
        <f t="shared" si="1"/>
        <v>1353.0289500000001</v>
      </c>
      <c r="E113" s="491">
        <f t="shared" si="2"/>
        <v>10373.221950000001</v>
      </c>
      <c r="F113" s="492">
        <f>E113/C13</f>
        <v>1037.3221950000002</v>
      </c>
      <c r="G113" s="425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417"/>
      <c r="V113" s="417"/>
      <c r="W113" s="417"/>
    </row>
    <row r="114" spans="1:26" ht="25" customHeight="1" x14ac:dyDescent="0.2">
      <c r="A114" s="417"/>
      <c r="B114" s="489" t="s">
        <v>171</v>
      </c>
      <c r="C114" s="490">
        <f>C106*G102</f>
        <v>6938.61</v>
      </c>
      <c r="D114" s="542">
        <f t="shared" si="1"/>
        <v>1040.7914999999998</v>
      </c>
      <c r="E114" s="491">
        <f t="shared" si="2"/>
        <v>7979.4014999999999</v>
      </c>
      <c r="F114" s="492">
        <f>E114/C13</f>
        <v>797.94015000000002</v>
      </c>
      <c r="G114" s="425"/>
      <c r="H114" s="417"/>
      <c r="I114" s="417"/>
      <c r="J114" s="417"/>
      <c r="K114" s="417"/>
      <c r="L114" s="417"/>
      <c r="M114" s="417"/>
      <c r="N114" s="417"/>
      <c r="O114" s="417"/>
      <c r="P114" s="417"/>
      <c r="Q114" s="417"/>
      <c r="R114" s="417"/>
      <c r="S114" s="417"/>
      <c r="T114" s="417"/>
      <c r="U114" s="417"/>
      <c r="V114" s="417"/>
      <c r="W114" s="417"/>
    </row>
    <row r="115" spans="1:26" ht="15.75" customHeight="1" x14ac:dyDescent="0.2">
      <c r="A115" s="417"/>
      <c r="B115" s="444"/>
      <c r="C115" s="445"/>
      <c r="D115" s="420"/>
      <c r="E115" s="420"/>
      <c r="F115" s="420"/>
      <c r="G115" s="420"/>
      <c r="H115" s="420"/>
      <c r="I115" s="420"/>
      <c r="J115" s="493" t="e">
        <f>#REF!*50%</f>
        <v>#REF!</v>
      </c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</row>
    <row r="116" spans="1:26" ht="15.75" customHeight="1" x14ac:dyDescent="0.2">
      <c r="A116" s="417"/>
      <c r="B116" s="444"/>
      <c r="C116" s="445"/>
      <c r="D116" s="420"/>
      <c r="E116" s="420"/>
      <c r="F116" s="420"/>
      <c r="G116" s="420"/>
      <c r="H116" s="420"/>
      <c r="I116" s="420"/>
      <c r="J116" s="493" t="e">
        <f>#REF!/3.7</f>
        <v>#REF!</v>
      </c>
      <c r="K116" s="417"/>
      <c r="L116" s="417"/>
      <c r="M116" s="417"/>
      <c r="N116" s="417"/>
      <c r="O116" s="417"/>
      <c r="P116" s="417"/>
      <c r="Q116" s="417"/>
      <c r="R116" s="417"/>
      <c r="S116" s="417"/>
      <c r="T116" s="417"/>
      <c r="U116" s="417"/>
      <c r="V116" s="417"/>
      <c r="W116" s="417"/>
      <c r="X116" s="417"/>
      <c r="Y116" s="417"/>
      <c r="Z116" s="417"/>
    </row>
    <row r="117" spans="1:26" ht="15.75" customHeight="1" x14ac:dyDescent="0.2">
      <c r="A117" s="457"/>
      <c r="B117" s="458" t="s">
        <v>451</v>
      </c>
      <c r="C117" s="459"/>
      <c r="D117" s="460"/>
      <c r="E117" s="460"/>
      <c r="F117" s="460"/>
      <c r="G117" s="460"/>
      <c r="H117" s="460"/>
      <c r="I117" s="460"/>
      <c r="J117" s="494" t="e">
        <f>#REF!-J116</f>
        <v>#REF!</v>
      </c>
      <c r="K117" s="457"/>
      <c r="L117" s="457"/>
      <c r="M117" s="457"/>
      <c r="N117" s="457"/>
      <c r="O117" s="457"/>
      <c r="P117" s="457"/>
      <c r="Q117" s="457"/>
      <c r="R117" s="457"/>
      <c r="S117" s="457"/>
      <c r="T117" s="457"/>
      <c r="U117" s="457"/>
      <c r="V117" s="457"/>
      <c r="W117" s="457"/>
      <c r="X117" s="457"/>
      <c r="Y117" s="457"/>
      <c r="Z117" s="457"/>
    </row>
    <row r="118" spans="1:26" ht="15.75" customHeight="1" x14ac:dyDescent="0.2">
      <c r="A118" s="417"/>
      <c r="B118" s="495" t="s">
        <v>179</v>
      </c>
      <c r="C118" s="496" t="s">
        <v>180</v>
      </c>
      <c r="D118" s="497"/>
      <c r="E118" s="543">
        <v>0.2</v>
      </c>
      <c r="F118" s="420"/>
      <c r="G118" s="420"/>
      <c r="H118" s="420"/>
      <c r="I118" s="420"/>
      <c r="J118" s="493" t="e">
        <f>J117*15%</f>
        <v>#REF!</v>
      </c>
      <c r="K118" s="417"/>
      <c r="L118" s="417"/>
      <c r="M118" s="417"/>
      <c r="N118" s="417"/>
      <c r="O118" s="417"/>
      <c r="P118" s="417"/>
      <c r="Q118" s="417"/>
      <c r="R118" s="417"/>
      <c r="S118" s="417"/>
      <c r="T118" s="417"/>
      <c r="U118" s="417"/>
      <c r="V118" s="417"/>
      <c r="W118" s="417"/>
      <c r="X118" s="417"/>
      <c r="Y118" s="417"/>
      <c r="Z118" s="417"/>
    </row>
    <row r="119" spans="1:26" ht="15.75" customHeight="1" x14ac:dyDescent="0.2">
      <c r="A119" s="417"/>
      <c r="B119" s="499"/>
      <c r="C119" s="496" t="s">
        <v>181</v>
      </c>
      <c r="D119" s="497"/>
      <c r="E119" s="508" t="s">
        <v>182</v>
      </c>
      <c r="F119" s="420"/>
      <c r="G119" s="420"/>
      <c r="H119" s="420"/>
      <c r="I119" s="420"/>
      <c r="J119" s="417"/>
      <c r="K119" s="417"/>
      <c r="L119" s="417"/>
      <c r="M119" s="417"/>
      <c r="N119" s="417"/>
      <c r="O119" s="417"/>
      <c r="P119" s="417"/>
      <c r="Q119" s="417"/>
      <c r="R119" s="417"/>
      <c r="S119" s="417"/>
      <c r="T119" s="417"/>
      <c r="U119" s="417"/>
      <c r="V119" s="417"/>
      <c r="W119" s="417"/>
      <c r="X119" s="417"/>
      <c r="Y119" s="417"/>
      <c r="Z119" s="417"/>
    </row>
    <row r="120" spans="1:26" ht="15.75" customHeight="1" x14ac:dyDescent="0.2">
      <c r="A120" s="417"/>
      <c r="B120" s="499"/>
      <c r="C120" s="496" t="s">
        <v>183</v>
      </c>
      <c r="D120" s="497"/>
      <c r="E120" s="508" t="s">
        <v>184</v>
      </c>
      <c r="F120" s="420"/>
      <c r="G120" s="420"/>
      <c r="H120" s="420"/>
      <c r="I120" s="420"/>
      <c r="J120" s="417"/>
      <c r="K120" s="417"/>
      <c r="L120" s="417"/>
      <c r="M120" s="417"/>
      <c r="N120" s="417"/>
      <c r="O120" s="417"/>
      <c r="P120" s="417"/>
      <c r="Q120" s="417"/>
      <c r="R120" s="417"/>
      <c r="S120" s="417"/>
      <c r="T120" s="417"/>
      <c r="U120" s="417"/>
      <c r="V120" s="417"/>
      <c r="W120" s="417"/>
      <c r="X120" s="417"/>
      <c r="Y120" s="417"/>
      <c r="Z120" s="417"/>
    </row>
    <row r="121" spans="1:26" ht="15.75" customHeight="1" x14ac:dyDescent="0.2">
      <c r="A121" s="417"/>
      <c r="B121" s="499"/>
      <c r="C121" s="496" t="s">
        <v>185</v>
      </c>
      <c r="D121" s="497"/>
      <c r="E121" s="508" t="s">
        <v>186</v>
      </c>
      <c r="F121" s="420"/>
      <c r="G121" s="420"/>
      <c r="H121" s="420"/>
      <c r="I121" s="420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7"/>
      <c r="U121" s="417"/>
      <c r="V121" s="417"/>
      <c r="W121" s="417"/>
      <c r="X121" s="417"/>
      <c r="Y121" s="417"/>
      <c r="Z121" s="417"/>
    </row>
    <row r="122" spans="1:26" ht="15.75" customHeight="1" x14ac:dyDescent="0.2">
      <c r="A122" s="417"/>
      <c r="B122" s="499"/>
      <c r="C122" s="496" t="s">
        <v>187</v>
      </c>
      <c r="D122" s="497"/>
      <c r="E122" s="543">
        <v>7.4999999999999997E-2</v>
      </c>
      <c r="F122" s="420"/>
      <c r="G122" s="420"/>
      <c r="H122" s="420"/>
      <c r="I122" s="420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7"/>
      <c r="U122" s="417"/>
      <c r="V122" s="417"/>
      <c r="W122" s="417"/>
      <c r="X122" s="417"/>
      <c r="Y122" s="417"/>
      <c r="Z122" s="417"/>
    </row>
    <row r="123" spans="1:26" ht="15.75" customHeight="1" x14ac:dyDescent="0.2">
      <c r="A123" s="417"/>
      <c r="B123" s="501"/>
      <c r="C123" s="496" t="s">
        <v>188</v>
      </c>
      <c r="D123" s="497"/>
      <c r="E123" s="543">
        <v>7.0000000000000007E-2</v>
      </c>
      <c r="F123" s="420"/>
      <c r="G123" s="420"/>
      <c r="H123" s="420"/>
      <c r="I123" s="420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7"/>
      <c r="U123" s="417"/>
      <c r="V123" s="417"/>
      <c r="W123" s="417"/>
      <c r="X123" s="417"/>
      <c r="Y123" s="417"/>
      <c r="Z123" s="417"/>
    </row>
    <row r="124" spans="1:26" s="406" customFormat="1" ht="20.25" customHeight="1" x14ac:dyDescent="0.2">
      <c r="A124" s="405"/>
      <c r="B124" s="409" t="s">
        <v>189</v>
      </c>
      <c r="C124" s="415">
        <v>0.105</v>
      </c>
      <c r="D124" s="416"/>
      <c r="E124" s="407"/>
      <c r="F124" s="407"/>
      <c r="G124" s="407"/>
      <c r="H124" s="407"/>
      <c r="I124" s="407"/>
      <c r="J124" s="405"/>
      <c r="K124" s="405"/>
      <c r="L124" s="405"/>
      <c r="M124" s="405"/>
      <c r="N124" s="405"/>
      <c r="O124" s="405"/>
      <c r="P124" s="405"/>
      <c r="Q124" s="405"/>
      <c r="R124" s="405"/>
      <c r="S124" s="405"/>
      <c r="T124" s="405"/>
      <c r="U124" s="405"/>
      <c r="V124" s="405"/>
      <c r="W124" s="405"/>
      <c r="X124" s="405"/>
      <c r="Y124" s="405"/>
      <c r="Z124" s="405"/>
    </row>
    <row r="125" spans="1:26" ht="15.75" customHeight="1" x14ac:dyDescent="0.2">
      <c r="A125" s="417"/>
      <c r="B125" s="418"/>
      <c r="C125" s="419"/>
      <c r="D125" s="419"/>
      <c r="E125" s="420"/>
      <c r="F125" s="420"/>
      <c r="G125" s="420"/>
      <c r="H125" s="420"/>
      <c r="I125" s="420"/>
      <c r="J125" s="417"/>
      <c r="K125" s="417"/>
      <c r="L125" s="417"/>
      <c r="M125" s="417"/>
      <c r="N125" s="417"/>
      <c r="O125" s="417"/>
      <c r="P125" s="417"/>
      <c r="Q125" s="417"/>
      <c r="R125" s="417"/>
      <c r="S125" s="417"/>
      <c r="T125" s="417"/>
      <c r="U125" s="417"/>
      <c r="V125" s="417"/>
      <c r="W125" s="417"/>
      <c r="X125" s="417"/>
      <c r="Y125" s="417"/>
      <c r="Z125" s="417"/>
    </row>
    <row r="126" spans="1:26" ht="24" customHeight="1" x14ac:dyDescent="0.2">
      <c r="A126" s="417"/>
      <c r="B126" s="422" t="s">
        <v>450</v>
      </c>
      <c r="C126" s="423"/>
      <c r="D126" s="423"/>
      <c r="E126" s="423"/>
      <c r="F126" s="424"/>
      <c r="G126" s="425"/>
      <c r="H126" s="426"/>
      <c r="I126" s="417"/>
      <c r="J126" s="417"/>
      <c r="K126" s="417"/>
      <c r="L126" s="417"/>
      <c r="M126" s="417"/>
      <c r="N126" s="417"/>
      <c r="O126" s="417"/>
      <c r="P126" s="417"/>
      <c r="Q126" s="417"/>
      <c r="R126" s="417"/>
      <c r="S126" s="417"/>
      <c r="T126" s="417"/>
      <c r="U126" s="417"/>
      <c r="V126" s="417"/>
      <c r="W126" s="417"/>
      <c r="X126" s="417"/>
      <c r="Y126" s="417"/>
    </row>
    <row r="127" spans="1:26" ht="46.75" customHeight="1" x14ac:dyDescent="0.2">
      <c r="A127" s="417"/>
      <c r="B127" s="427" t="s">
        <v>164</v>
      </c>
      <c r="C127" s="522"/>
      <c r="D127" s="523"/>
      <c r="E127" s="430" t="s">
        <v>443</v>
      </c>
      <c r="F127" s="431" t="s">
        <v>446</v>
      </c>
      <c r="G127" s="432"/>
      <c r="H127" s="425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7"/>
      <c r="U127" s="417"/>
      <c r="V127" s="417"/>
      <c r="W127" s="417"/>
      <c r="X127" s="417"/>
      <c r="Y127" s="417"/>
    </row>
    <row r="128" spans="1:26" ht="16" x14ac:dyDescent="0.2">
      <c r="A128" s="417"/>
      <c r="B128" s="422" t="s">
        <v>190</v>
      </c>
      <c r="C128" s="522"/>
      <c r="D128" s="523"/>
      <c r="E128" s="436">
        <f>E111</f>
        <v>15958.803</v>
      </c>
      <c r="F128" s="437">
        <f>E128*C124</f>
        <v>1675.674315</v>
      </c>
      <c r="G128" s="438"/>
      <c r="H128" s="425"/>
      <c r="I128" s="417"/>
      <c r="J128" s="417"/>
      <c r="K128" s="417"/>
      <c r="L128" s="417"/>
      <c r="M128" s="417"/>
      <c r="N128" s="417"/>
      <c r="O128" s="417"/>
      <c r="P128" s="417"/>
      <c r="Q128" s="417"/>
      <c r="R128" s="417"/>
      <c r="S128" s="417"/>
      <c r="T128" s="417"/>
      <c r="U128" s="417"/>
      <c r="V128" s="417"/>
      <c r="W128" s="417"/>
      <c r="X128" s="417"/>
      <c r="Y128" s="417"/>
    </row>
    <row r="129" spans="1:26" ht="16" x14ac:dyDescent="0.2">
      <c r="A129" s="417"/>
      <c r="B129" s="439" t="s">
        <v>169</v>
      </c>
      <c r="C129" s="524"/>
      <c r="D129" s="497"/>
      <c r="E129" s="442">
        <f>E112</f>
        <v>13448.491287500001</v>
      </c>
      <c r="F129" s="443">
        <f>E129*C124</f>
        <v>1412.0915851875</v>
      </c>
      <c r="G129" s="425"/>
      <c r="H129" s="425"/>
      <c r="I129" s="417"/>
      <c r="J129" s="417"/>
      <c r="K129" s="417"/>
      <c r="L129" s="417"/>
      <c r="M129" s="417"/>
      <c r="N129" s="417"/>
      <c r="O129" s="417"/>
      <c r="P129" s="417"/>
      <c r="Q129" s="417"/>
      <c r="R129" s="417"/>
      <c r="S129" s="417"/>
      <c r="T129" s="417"/>
      <c r="U129" s="417"/>
      <c r="V129" s="417"/>
      <c r="W129" s="417"/>
      <c r="X129" s="417"/>
      <c r="Y129" s="417"/>
    </row>
    <row r="130" spans="1:26" ht="16" x14ac:dyDescent="0.2">
      <c r="A130" s="417"/>
      <c r="B130" s="439" t="s">
        <v>191</v>
      </c>
      <c r="C130" s="524"/>
      <c r="D130" s="497"/>
      <c r="E130" s="442">
        <f>E113</f>
        <v>10373.221950000001</v>
      </c>
      <c r="F130" s="443">
        <f>E130*C124</f>
        <v>1089.18830475</v>
      </c>
      <c r="G130" s="425"/>
      <c r="H130" s="425"/>
      <c r="I130" s="417"/>
      <c r="J130" s="417"/>
      <c r="K130" s="417"/>
      <c r="L130" s="417"/>
      <c r="M130" s="417"/>
      <c r="N130" s="417"/>
      <c r="O130" s="417"/>
      <c r="P130" s="417"/>
      <c r="Q130" s="417"/>
      <c r="R130" s="417"/>
      <c r="S130" s="417"/>
      <c r="T130" s="417"/>
      <c r="U130" s="417"/>
      <c r="V130" s="417"/>
      <c r="W130" s="417"/>
      <c r="X130" s="417"/>
      <c r="Y130" s="417"/>
    </row>
    <row r="131" spans="1:26" ht="16" x14ac:dyDescent="0.2">
      <c r="A131" s="417"/>
      <c r="B131" s="439" t="s">
        <v>192</v>
      </c>
      <c r="C131" s="524"/>
      <c r="D131" s="497"/>
      <c r="E131" s="442">
        <f>E114</f>
        <v>7979.4014999999999</v>
      </c>
      <c r="F131" s="443">
        <f>E131*C124</f>
        <v>837.83715749999999</v>
      </c>
      <c r="G131" s="425"/>
      <c r="H131" s="425"/>
      <c r="I131" s="417"/>
      <c r="J131" s="417"/>
      <c r="K131" s="417"/>
      <c r="L131" s="417"/>
      <c r="M131" s="417"/>
      <c r="N131" s="417"/>
      <c r="O131" s="417"/>
      <c r="P131" s="417"/>
      <c r="Q131" s="417"/>
      <c r="R131" s="417"/>
      <c r="S131" s="417"/>
      <c r="T131" s="417"/>
      <c r="U131" s="417"/>
      <c r="V131" s="417"/>
      <c r="W131" s="417"/>
      <c r="X131" s="417"/>
      <c r="Y131" s="417"/>
    </row>
    <row r="132" spans="1:26" ht="16" x14ac:dyDescent="0.2">
      <c r="A132" s="417"/>
      <c r="B132" s="444"/>
      <c r="C132" s="445"/>
      <c r="D132" s="420"/>
      <c r="E132" s="420"/>
      <c r="F132" s="420"/>
      <c r="G132" s="438"/>
      <c r="H132" s="425"/>
      <c r="I132" s="417"/>
      <c r="J132" s="417"/>
      <c r="K132" s="417"/>
      <c r="L132" s="417"/>
      <c r="M132" s="417"/>
      <c r="N132" s="417"/>
      <c r="O132" s="417"/>
      <c r="P132" s="417"/>
      <c r="Q132" s="417"/>
      <c r="R132" s="417"/>
      <c r="S132" s="417"/>
      <c r="T132" s="417"/>
      <c r="U132" s="417"/>
      <c r="V132" s="417"/>
      <c r="W132" s="417"/>
      <c r="X132" s="417"/>
      <c r="Y132" s="417"/>
    </row>
    <row r="133" spans="1:26" ht="15.75" customHeight="1" x14ac:dyDescent="0.2">
      <c r="A133" s="417"/>
      <c r="B133" s="444"/>
      <c r="C133" s="445"/>
      <c r="D133" s="420"/>
      <c r="E133" s="420"/>
      <c r="F133" s="420"/>
      <c r="G133" s="420"/>
      <c r="H133" s="420"/>
      <c r="I133" s="420"/>
      <c r="J133" s="417"/>
      <c r="K133" s="417"/>
      <c r="L133" s="417"/>
      <c r="M133" s="417"/>
      <c r="N133" s="417"/>
      <c r="O133" s="417"/>
      <c r="P133" s="417"/>
      <c r="Q133" s="417"/>
      <c r="R133" s="417"/>
      <c r="S133" s="417"/>
      <c r="T133" s="417"/>
      <c r="U133" s="417"/>
      <c r="V133" s="417"/>
      <c r="W133" s="417"/>
      <c r="X133" s="417"/>
      <c r="Y133" s="417"/>
      <c r="Z133" s="417"/>
    </row>
    <row r="134" spans="1:26" ht="39" customHeight="1" x14ac:dyDescent="0.2">
      <c r="A134" s="417"/>
      <c r="B134" s="525" t="s">
        <v>447</v>
      </c>
      <c r="C134" s="526"/>
      <c r="D134" s="526"/>
      <c r="E134" s="527"/>
      <c r="F134" s="528"/>
      <c r="G134" s="420"/>
      <c r="H134" s="420"/>
      <c r="I134" s="420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7"/>
      <c r="Z134" s="417"/>
    </row>
    <row r="135" spans="1:26" ht="80" x14ac:dyDescent="0.2">
      <c r="A135" s="417"/>
      <c r="B135" s="529" t="s">
        <v>441</v>
      </c>
      <c r="C135" s="529" t="s">
        <v>449</v>
      </c>
      <c r="D135" s="529" t="s">
        <v>456</v>
      </c>
      <c r="E135" s="529" t="s">
        <v>448</v>
      </c>
      <c r="F135" s="425"/>
      <c r="G135" s="420"/>
      <c r="H135" s="420"/>
      <c r="I135" s="420"/>
      <c r="J135" s="417"/>
      <c r="K135" s="417"/>
      <c r="L135" s="417"/>
      <c r="M135" s="417"/>
      <c r="N135" s="417"/>
      <c r="O135" s="417"/>
      <c r="P135" s="417"/>
      <c r="Q135" s="417"/>
      <c r="R135" s="417"/>
      <c r="S135" s="417"/>
      <c r="T135" s="417"/>
      <c r="U135" s="417"/>
      <c r="V135" s="417"/>
      <c r="W135" s="417"/>
      <c r="X135" s="417"/>
      <c r="Y135" s="417"/>
      <c r="Z135" s="417"/>
    </row>
    <row r="136" spans="1:26" ht="17" x14ac:dyDescent="0.2">
      <c r="A136" s="417"/>
      <c r="B136" s="530" t="s">
        <v>193</v>
      </c>
      <c r="C136" s="531">
        <f>E111+F128</f>
        <v>17634.477315</v>
      </c>
      <c r="D136" s="531">
        <f>F128</f>
        <v>1675.674315</v>
      </c>
      <c r="E136" s="532">
        <f>C136+D136+D136</f>
        <v>20985.825945000001</v>
      </c>
      <c r="F136" s="533"/>
      <c r="G136" s="533"/>
      <c r="H136" s="533"/>
      <c r="I136" s="420"/>
      <c r="J136" s="417"/>
      <c r="K136" s="417"/>
      <c r="L136" s="417"/>
      <c r="M136" s="417"/>
      <c r="N136" s="417"/>
      <c r="O136" s="417"/>
      <c r="P136" s="417"/>
      <c r="Q136" s="417"/>
      <c r="R136" s="417"/>
      <c r="S136" s="417"/>
      <c r="T136" s="417"/>
      <c r="U136" s="417"/>
      <c r="V136" s="417"/>
      <c r="W136" s="417"/>
      <c r="X136" s="417"/>
      <c r="Y136" s="417"/>
      <c r="Z136" s="417"/>
    </row>
    <row r="137" spans="1:26" ht="17" x14ac:dyDescent="0.2">
      <c r="A137" s="417"/>
      <c r="B137" s="534" t="s">
        <v>194</v>
      </c>
      <c r="C137" s="535">
        <f>E112+F129</f>
        <v>14860.582872687501</v>
      </c>
      <c r="D137" s="531">
        <f t="shared" ref="D137:D139" si="3">F129</f>
        <v>1412.0915851875</v>
      </c>
      <c r="E137" s="532">
        <f t="shared" ref="E137:E139" si="4">C137+D137</f>
        <v>16272.674457875</v>
      </c>
      <c r="F137" s="533"/>
      <c r="G137" s="533"/>
      <c r="H137" s="533"/>
      <c r="I137" s="420"/>
      <c r="J137" s="417"/>
      <c r="K137" s="417"/>
      <c r="L137" s="417"/>
      <c r="M137" s="417"/>
      <c r="N137" s="417"/>
      <c r="O137" s="417"/>
      <c r="P137" s="417"/>
      <c r="Q137" s="417"/>
      <c r="R137" s="417"/>
      <c r="S137" s="417"/>
      <c r="T137" s="417"/>
      <c r="U137" s="417"/>
      <c r="V137" s="417"/>
      <c r="W137" s="417"/>
      <c r="X137" s="417"/>
      <c r="Y137" s="417"/>
      <c r="Z137" s="417"/>
    </row>
    <row r="138" spans="1:26" ht="17" x14ac:dyDescent="0.2">
      <c r="A138" s="417"/>
      <c r="B138" s="534" t="s">
        <v>178</v>
      </c>
      <c r="C138" s="535">
        <f t="shared" ref="C138:C139" si="5">E113+F130</f>
        <v>11462.410254750001</v>
      </c>
      <c r="D138" s="531">
        <f t="shared" si="3"/>
        <v>1089.18830475</v>
      </c>
      <c r="E138" s="532">
        <f t="shared" si="4"/>
        <v>12551.5985595</v>
      </c>
      <c r="F138" s="533"/>
      <c r="G138" s="533"/>
      <c r="H138" s="533"/>
      <c r="I138" s="420"/>
      <c r="J138" s="417"/>
      <c r="K138" s="417"/>
      <c r="L138" s="417"/>
      <c r="M138" s="417"/>
      <c r="N138" s="417"/>
      <c r="O138" s="417"/>
      <c r="P138" s="417"/>
      <c r="Q138" s="417"/>
      <c r="R138" s="417"/>
      <c r="S138" s="417"/>
      <c r="T138" s="417"/>
      <c r="U138" s="417"/>
      <c r="V138" s="417"/>
      <c r="W138" s="417"/>
      <c r="X138" s="417"/>
      <c r="Y138" s="417"/>
      <c r="Z138" s="417"/>
    </row>
    <row r="139" spans="1:26" ht="34" x14ac:dyDescent="0.2">
      <c r="A139" s="417"/>
      <c r="B139" s="534" t="s">
        <v>195</v>
      </c>
      <c r="C139" s="535">
        <f t="shared" si="5"/>
        <v>8817.2386575</v>
      </c>
      <c r="D139" s="531">
        <f t="shared" si="3"/>
        <v>837.83715749999999</v>
      </c>
      <c r="E139" s="532">
        <f t="shared" si="4"/>
        <v>9655.0758150000001</v>
      </c>
      <c r="F139" s="533"/>
      <c r="G139" s="533"/>
      <c r="H139" s="533"/>
      <c r="I139" s="420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</row>
    <row r="140" spans="1:26" ht="22.5" customHeight="1" x14ac:dyDescent="0.2">
      <c r="A140" s="506"/>
      <c r="B140" s="536"/>
      <c r="C140" s="537"/>
      <c r="D140" s="537"/>
      <c r="E140" s="505"/>
      <c r="F140" s="533"/>
      <c r="G140" s="533"/>
      <c r="H140" s="533"/>
      <c r="I140" s="505"/>
      <c r="J140" s="506"/>
      <c r="K140" s="506"/>
      <c r="L140" s="506"/>
      <c r="M140" s="506"/>
      <c r="N140" s="506"/>
      <c r="O140" s="506"/>
      <c r="P140" s="506"/>
      <c r="Q140" s="506"/>
      <c r="R140" s="506"/>
      <c r="S140" s="506"/>
      <c r="T140" s="506"/>
      <c r="U140" s="506"/>
      <c r="V140" s="506"/>
      <c r="W140" s="506"/>
      <c r="X140" s="506"/>
      <c r="Y140" s="506"/>
      <c r="Z140" s="506"/>
    </row>
    <row r="141" spans="1:26" ht="15.75" customHeight="1" x14ac:dyDescent="0.2">
      <c r="A141" s="446"/>
      <c r="B141" s="447"/>
      <c r="C141" s="445"/>
      <c r="D141" s="420"/>
      <c r="E141" s="448"/>
      <c r="F141" s="425"/>
      <c r="G141" s="425"/>
      <c r="H141" s="425"/>
      <c r="I141" s="425"/>
      <c r="J141" s="417"/>
      <c r="K141" s="417"/>
      <c r="L141" s="417"/>
      <c r="M141" s="417"/>
      <c r="N141" s="417"/>
      <c r="O141" s="417"/>
      <c r="P141" s="417"/>
      <c r="Q141" s="417"/>
      <c r="R141" s="417"/>
      <c r="S141" s="417"/>
      <c r="T141" s="417"/>
      <c r="U141" s="417"/>
      <c r="V141" s="417"/>
      <c r="W141" s="417"/>
      <c r="X141" s="417"/>
      <c r="Y141" s="417"/>
      <c r="Z141" s="417"/>
    </row>
    <row r="142" spans="1:26" ht="38.5" customHeight="1" x14ac:dyDescent="0.2">
      <c r="A142" s="446"/>
      <c r="B142" s="425"/>
      <c r="C142" s="425"/>
      <c r="D142" s="425"/>
      <c r="E142" s="417"/>
      <c r="F142" s="417"/>
      <c r="G142" s="417"/>
      <c r="H142" s="417"/>
      <c r="I142" s="417"/>
      <c r="J142" s="417"/>
      <c r="K142" s="417"/>
      <c r="L142" s="417"/>
      <c r="M142" s="417"/>
      <c r="N142" s="417"/>
      <c r="O142" s="417"/>
      <c r="P142" s="417"/>
      <c r="Q142" s="417"/>
      <c r="R142" s="417"/>
      <c r="S142" s="417"/>
      <c r="T142" s="417"/>
      <c r="U142" s="417"/>
    </row>
    <row r="143" spans="1:26" ht="35" customHeight="1" x14ac:dyDescent="0.2">
      <c r="A143" s="446"/>
      <c r="B143" s="420"/>
      <c r="C143" s="420"/>
      <c r="D143" s="425"/>
      <c r="E143" s="417"/>
      <c r="F143" s="417"/>
      <c r="G143" s="417"/>
      <c r="H143" s="417"/>
      <c r="I143" s="417"/>
      <c r="J143" s="417"/>
      <c r="K143" s="417"/>
      <c r="L143" s="417"/>
      <c r="M143" s="417"/>
      <c r="N143" s="417"/>
      <c r="O143" s="417"/>
      <c r="P143" s="417"/>
      <c r="Q143" s="417"/>
      <c r="R143" s="417"/>
      <c r="S143" s="417"/>
      <c r="T143" s="417"/>
      <c r="U143" s="417"/>
    </row>
    <row r="144" spans="1:26" ht="35" customHeight="1" x14ac:dyDescent="0.2">
      <c r="A144" s="446"/>
      <c r="B144" s="420"/>
      <c r="C144" s="420"/>
      <c r="D144" s="425"/>
      <c r="E144" s="417"/>
      <c r="F144" s="417"/>
      <c r="G144" s="417"/>
      <c r="H144" s="417"/>
      <c r="I144" s="417"/>
      <c r="J144" s="417"/>
      <c r="K144" s="417"/>
      <c r="L144" s="417"/>
      <c r="M144" s="417"/>
      <c r="N144" s="417"/>
      <c r="O144" s="417"/>
      <c r="P144" s="417"/>
      <c r="Q144" s="417"/>
      <c r="R144" s="417"/>
      <c r="S144" s="417"/>
      <c r="T144" s="417"/>
      <c r="U144" s="417"/>
    </row>
    <row r="145" spans="1:26" ht="35" customHeight="1" x14ac:dyDescent="0.2">
      <c r="A145" s="446"/>
      <c r="B145" s="420"/>
      <c r="C145" s="420"/>
      <c r="D145" s="425"/>
      <c r="E145" s="417"/>
      <c r="F145" s="417"/>
      <c r="G145" s="417"/>
      <c r="H145" s="417"/>
      <c r="I145" s="417"/>
      <c r="J145" s="417"/>
      <c r="K145" s="417"/>
      <c r="L145" s="417"/>
      <c r="M145" s="417"/>
      <c r="N145" s="417"/>
      <c r="O145" s="417"/>
      <c r="P145" s="417"/>
      <c r="Q145" s="417"/>
      <c r="R145" s="417"/>
      <c r="S145" s="417"/>
      <c r="T145" s="417"/>
      <c r="U145" s="417"/>
    </row>
    <row r="146" spans="1:26" ht="35" customHeight="1" x14ac:dyDescent="0.2">
      <c r="A146" s="446"/>
      <c r="B146" s="420"/>
      <c r="C146" s="420"/>
      <c r="D146" s="425"/>
      <c r="E146" s="417"/>
      <c r="F146" s="417"/>
      <c r="G146" s="417"/>
      <c r="H146" s="417"/>
      <c r="I146" s="417"/>
      <c r="J146" s="417"/>
      <c r="K146" s="417"/>
      <c r="L146" s="417"/>
      <c r="M146" s="417"/>
      <c r="N146" s="417"/>
      <c r="O146" s="417"/>
      <c r="P146" s="417"/>
      <c r="Q146" s="417"/>
      <c r="R146" s="417"/>
      <c r="S146" s="417"/>
      <c r="T146" s="417"/>
      <c r="U146" s="417"/>
    </row>
    <row r="147" spans="1:26" ht="35" customHeight="1" x14ac:dyDescent="0.2">
      <c r="A147" s="417"/>
      <c r="B147" s="538"/>
      <c r="C147" s="538"/>
      <c r="D147" s="446"/>
      <c r="E147" s="417"/>
      <c r="F147" s="417"/>
      <c r="G147" s="417"/>
      <c r="H147" s="417"/>
      <c r="I147" s="417"/>
      <c r="J147" s="417"/>
      <c r="K147" s="417"/>
      <c r="L147" s="417"/>
      <c r="M147" s="417"/>
      <c r="N147" s="417"/>
      <c r="O147" s="417"/>
      <c r="P147" s="417"/>
      <c r="Q147" s="417"/>
      <c r="R147" s="417"/>
      <c r="S147" s="417"/>
      <c r="T147" s="417"/>
      <c r="U147" s="417"/>
    </row>
    <row r="148" spans="1:26" ht="35" customHeight="1" x14ac:dyDescent="0.2">
      <c r="A148" s="417"/>
      <c r="B148" s="446"/>
      <c r="C148" s="446"/>
      <c r="D148" s="446"/>
      <c r="E148" s="417"/>
      <c r="F148" s="417"/>
      <c r="G148" s="417"/>
      <c r="H148" s="417"/>
      <c r="I148" s="417"/>
      <c r="J148" s="417"/>
      <c r="K148" s="417"/>
      <c r="L148" s="417"/>
      <c r="M148" s="417"/>
      <c r="N148" s="417"/>
      <c r="O148" s="417"/>
      <c r="P148" s="417"/>
      <c r="Q148" s="417"/>
      <c r="R148" s="417"/>
      <c r="S148" s="417"/>
      <c r="T148" s="417"/>
      <c r="U148" s="417"/>
    </row>
    <row r="149" spans="1:26" ht="15.75" customHeight="1" x14ac:dyDescent="0.2">
      <c r="A149" s="417"/>
      <c r="B149" s="446"/>
      <c r="C149" s="446"/>
      <c r="D149" s="446"/>
      <c r="E149" s="417"/>
      <c r="F149" s="417"/>
      <c r="G149" s="417"/>
      <c r="H149" s="417"/>
      <c r="I149" s="417"/>
      <c r="J149" s="417"/>
      <c r="K149" s="417"/>
      <c r="L149" s="417"/>
      <c r="M149" s="417"/>
      <c r="N149" s="417"/>
      <c r="O149" s="417"/>
      <c r="P149" s="417"/>
      <c r="Q149" s="417"/>
      <c r="R149" s="417"/>
      <c r="S149" s="417"/>
      <c r="T149" s="417"/>
      <c r="U149" s="417"/>
    </row>
    <row r="150" spans="1:26" ht="15.75" customHeight="1" x14ac:dyDescent="0.2">
      <c r="A150" s="417"/>
      <c r="B150" s="453"/>
      <c r="C150" s="454"/>
      <c r="D150" s="446"/>
      <c r="E150" s="446"/>
      <c r="F150" s="446"/>
      <c r="G150" s="446"/>
      <c r="H150" s="446"/>
      <c r="I150" s="446"/>
      <c r="J150" s="417"/>
      <c r="K150" s="417"/>
      <c r="L150" s="417"/>
      <c r="M150" s="417"/>
      <c r="N150" s="417"/>
      <c r="O150" s="417"/>
      <c r="P150" s="417"/>
      <c r="Q150" s="417"/>
      <c r="R150" s="417"/>
      <c r="S150" s="417"/>
      <c r="T150" s="417"/>
      <c r="U150" s="417"/>
      <c r="V150" s="417"/>
      <c r="W150" s="417"/>
      <c r="X150" s="417"/>
      <c r="Y150" s="417"/>
      <c r="Z150" s="417"/>
    </row>
    <row r="151" spans="1:26" ht="15.75" customHeight="1" x14ac:dyDescent="0.2">
      <c r="A151" s="417"/>
      <c r="B151" s="453"/>
      <c r="C151" s="454"/>
      <c r="D151" s="446"/>
      <c r="E151" s="446"/>
      <c r="F151" s="446"/>
      <c r="G151" s="446"/>
      <c r="H151" s="446"/>
      <c r="I151" s="446"/>
      <c r="J151" s="417"/>
      <c r="K151" s="417"/>
      <c r="L151" s="417"/>
      <c r="M151" s="417"/>
      <c r="N151" s="417"/>
      <c r="O151" s="417"/>
      <c r="P151" s="417"/>
      <c r="Q151" s="417"/>
      <c r="R151" s="417"/>
      <c r="S151" s="417"/>
      <c r="T151" s="417"/>
      <c r="U151" s="417"/>
      <c r="V151" s="417"/>
      <c r="W151" s="417"/>
      <c r="X151" s="417"/>
      <c r="Y151" s="417"/>
      <c r="Z151" s="417"/>
    </row>
    <row r="152" spans="1:26" ht="15.75" customHeight="1" x14ac:dyDescent="0.2">
      <c r="A152" s="417"/>
      <c r="B152" s="453"/>
      <c r="C152" s="454"/>
      <c r="D152" s="446"/>
      <c r="E152" s="446"/>
      <c r="F152" s="446"/>
      <c r="G152" s="446"/>
      <c r="H152" s="446"/>
      <c r="I152" s="446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/>
      <c r="U152" s="417"/>
      <c r="V152" s="417"/>
      <c r="W152" s="417"/>
      <c r="X152" s="417"/>
      <c r="Y152" s="417"/>
      <c r="Z152" s="417"/>
    </row>
    <row r="153" spans="1:26" ht="15.75" customHeight="1" x14ac:dyDescent="0.2">
      <c r="A153" s="417"/>
      <c r="B153" s="453"/>
      <c r="C153" s="454"/>
      <c r="D153" s="446"/>
      <c r="E153" s="446"/>
      <c r="F153" s="446"/>
      <c r="G153" s="446"/>
      <c r="H153" s="446"/>
      <c r="I153" s="446"/>
      <c r="J153" s="417"/>
      <c r="K153" s="417"/>
      <c r="L153" s="417"/>
      <c r="M153" s="417"/>
      <c r="N153" s="417"/>
      <c r="O153" s="417"/>
      <c r="P153" s="417"/>
      <c r="Q153" s="417"/>
      <c r="R153" s="417"/>
      <c r="S153" s="417"/>
      <c r="T153" s="417"/>
      <c r="U153" s="417"/>
      <c r="V153" s="417"/>
      <c r="W153" s="417"/>
      <c r="X153" s="417"/>
      <c r="Y153" s="417"/>
      <c r="Z153" s="417"/>
    </row>
    <row r="154" spans="1:26" ht="15.75" customHeight="1" x14ac:dyDescent="0.2">
      <c r="A154" s="417"/>
      <c r="B154" s="453"/>
      <c r="C154" s="454"/>
      <c r="D154" s="446"/>
      <c r="E154" s="446"/>
      <c r="F154" s="446"/>
      <c r="G154" s="446"/>
      <c r="H154" s="446"/>
      <c r="I154" s="446"/>
      <c r="J154" s="417"/>
      <c r="K154" s="417"/>
      <c r="L154" s="417"/>
      <c r="M154" s="417"/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  <c r="Z154" s="417"/>
    </row>
    <row r="155" spans="1:26" ht="15.75" customHeight="1" x14ac:dyDescent="0.2">
      <c r="A155" s="417"/>
      <c r="B155" s="453"/>
      <c r="C155" s="454"/>
      <c r="D155" s="446"/>
      <c r="E155" s="446"/>
      <c r="F155" s="446"/>
      <c r="G155" s="446"/>
      <c r="H155" s="446"/>
      <c r="I155" s="446"/>
      <c r="J155" s="417"/>
      <c r="K155" s="417"/>
      <c r="L155" s="417"/>
      <c r="M155" s="417"/>
      <c r="N155" s="417"/>
      <c r="O155" s="417"/>
      <c r="P155" s="417"/>
      <c r="Q155" s="417"/>
      <c r="R155" s="417"/>
      <c r="S155" s="417"/>
      <c r="T155" s="417"/>
      <c r="U155" s="417"/>
      <c r="V155" s="417"/>
      <c r="W155" s="417"/>
      <c r="X155" s="417"/>
      <c r="Y155" s="417"/>
      <c r="Z155" s="417"/>
    </row>
    <row r="156" spans="1:26" ht="15.75" customHeight="1" x14ac:dyDescent="0.2">
      <c r="A156" s="417"/>
      <c r="B156" s="453"/>
      <c r="C156" s="454"/>
      <c r="D156" s="446"/>
      <c r="E156" s="446"/>
      <c r="F156" s="446"/>
      <c r="G156" s="446"/>
      <c r="H156" s="446"/>
      <c r="I156" s="446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</row>
    <row r="157" spans="1:26" ht="15.75" customHeight="1" x14ac:dyDescent="0.2">
      <c r="A157" s="417"/>
      <c r="B157" s="453"/>
      <c r="C157" s="454"/>
      <c r="D157" s="446"/>
      <c r="E157" s="446"/>
      <c r="F157" s="446"/>
      <c r="G157" s="446"/>
      <c r="H157" s="446"/>
      <c r="I157" s="446"/>
      <c r="J157" s="417"/>
      <c r="K157" s="417"/>
      <c r="L157" s="417"/>
      <c r="M157" s="417"/>
      <c r="N157" s="417"/>
      <c r="O157" s="417"/>
      <c r="P157" s="417"/>
      <c r="Q157" s="417"/>
      <c r="R157" s="417"/>
      <c r="S157" s="417"/>
      <c r="T157" s="417"/>
      <c r="U157" s="417"/>
      <c r="V157" s="417"/>
      <c r="W157" s="417"/>
      <c r="X157" s="417"/>
      <c r="Y157" s="417"/>
      <c r="Z157" s="417"/>
    </row>
    <row r="158" spans="1:26" ht="15.75" customHeight="1" x14ac:dyDescent="0.2">
      <c r="A158" s="417"/>
      <c r="B158" s="453"/>
      <c r="C158" s="454"/>
      <c r="D158" s="446"/>
      <c r="E158" s="446"/>
      <c r="F158" s="446"/>
      <c r="G158" s="446"/>
      <c r="H158" s="446"/>
      <c r="I158" s="446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  <c r="Z158" s="417"/>
    </row>
    <row r="159" spans="1:26" ht="15.75" customHeight="1" x14ac:dyDescent="0.2">
      <c r="A159" s="417"/>
      <c r="B159" s="453"/>
      <c r="C159" s="454"/>
      <c r="D159" s="446"/>
      <c r="E159" s="446"/>
      <c r="F159" s="446"/>
      <c r="G159" s="446"/>
      <c r="H159" s="446"/>
      <c r="I159" s="446"/>
      <c r="J159" s="417"/>
      <c r="K159" s="417"/>
      <c r="L159" s="417"/>
      <c r="M159" s="417"/>
      <c r="N159" s="417"/>
      <c r="O159" s="417"/>
      <c r="P159" s="417"/>
      <c r="Q159" s="417"/>
      <c r="R159" s="417"/>
      <c r="S159" s="417"/>
      <c r="T159" s="417"/>
      <c r="U159" s="417"/>
      <c r="V159" s="417"/>
      <c r="W159" s="417"/>
      <c r="X159" s="417"/>
      <c r="Y159" s="417"/>
      <c r="Z159" s="417"/>
    </row>
    <row r="160" spans="1:26" ht="15.75" customHeight="1" x14ac:dyDescent="0.2">
      <c r="A160" s="417"/>
      <c r="B160" s="453"/>
      <c r="C160" s="454"/>
      <c r="D160" s="446"/>
      <c r="E160" s="446"/>
      <c r="F160" s="446"/>
      <c r="G160" s="446"/>
      <c r="H160" s="446"/>
      <c r="I160" s="446"/>
      <c r="J160" s="417"/>
      <c r="K160" s="417"/>
      <c r="L160" s="417"/>
      <c r="M160" s="417"/>
      <c r="N160" s="417"/>
      <c r="O160" s="417"/>
      <c r="P160" s="417"/>
      <c r="Q160" s="417"/>
      <c r="R160" s="417"/>
      <c r="S160" s="417"/>
      <c r="T160" s="417"/>
      <c r="U160" s="417"/>
      <c r="V160" s="417"/>
      <c r="W160" s="417"/>
      <c r="X160" s="417"/>
      <c r="Y160" s="417"/>
      <c r="Z160" s="417"/>
    </row>
    <row r="161" spans="1:26" ht="15.75" customHeight="1" x14ac:dyDescent="0.2">
      <c r="A161" s="417"/>
      <c r="B161" s="453"/>
      <c r="C161" s="454"/>
      <c r="D161" s="446"/>
      <c r="E161" s="446"/>
      <c r="F161" s="446"/>
      <c r="G161" s="446"/>
      <c r="H161" s="446"/>
      <c r="I161" s="446"/>
      <c r="J161" s="417"/>
      <c r="K161" s="417"/>
      <c r="L161" s="417"/>
      <c r="M161" s="417"/>
      <c r="N161" s="417"/>
      <c r="O161" s="417"/>
      <c r="P161" s="417"/>
      <c r="Q161" s="417"/>
      <c r="R161" s="417"/>
      <c r="S161" s="417"/>
      <c r="T161" s="417"/>
      <c r="U161" s="417"/>
      <c r="V161" s="417"/>
      <c r="W161" s="417"/>
      <c r="X161" s="417"/>
      <c r="Y161" s="417"/>
      <c r="Z161" s="417"/>
    </row>
    <row r="162" spans="1:26" ht="15.75" customHeight="1" x14ac:dyDescent="0.2">
      <c r="A162" s="417"/>
      <c r="B162" s="453"/>
      <c r="C162" s="454"/>
      <c r="D162" s="446"/>
      <c r="E162" s="446"/>
      <c r="F162" s="446"/>
      <c r="G162" s="446"/>
      <c r="H162" s="446"/>
      <c r="I162" s="446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</row>
    <row r="163" spans="1:26" ht="15.75" customHeight="1" x14ac:dyDescent="0.2">
      <c r="A163" s="417"/>
      <c r="B163" s="453"/>
      <c r="C163" s="454"/>
      <c r="D163" s="446"/>
      <c r="E163" s="446"/>
      <c r="F163" s="446"/>
      <c r="G163" s="446"/>
      <c r="H163" s="446"/>
      <c r="I163" s="446"/>
      <c r="J163" s="417"/>
      <c r="K163" s="417"/>
      <c r="L163" s="417"/>
      <c r="M163" s="417"/>
      <c r="N163" s="417"/>
      <c r="O163" s="417"/>
      <c r="P163" s="417"/>
      <c r="Q163" s="417"/>
      <c r="R163" s="417"/>
      <c r="S163" s="417"/>
      <c r="T163" s="417"/>
      <c r="U163" s="417"/>
      <c r="V163" s="417"/>
      <c r="W163" s="417"/>
      <c r="X163" s="417"/>
      <c r="Y163" s="417"/>
      <c r="Z163" s="417"/>
    </row>
    <row r="164" spans="1:26" ht="15.75" customHeight="1" x14ac:dyDescent="0.2">
      <c r="A164" s="417"/>
      <c r="B164" s="453"/>
      <c r="C164" s="454"/>
      <c r="D164" s="446"/>
      <c r="E164" s="446"/>
      <c r="F164" s="446"/>
      <c r="G164" s="446"/>
      <c r="H164" s="446"/>
      <c r="I164" s="446"/>
      <c r="J164" s="417"/>
      <c r="K164" s="417"/>
      <c r="L164" s="417"/>
      <c r="M164" s="417"/>
      <c r="N164" s="417"/>
      <c r="O164" s="417"/>
      <c r="P164" s="417"/>
      <c r="Q164" s="417"/>
      <c r="R164" s="417"/>
      <c r="S164" s="417"/>
      <c r="T164" s="417"/>
      <c r="U164" s="417"/>
      <c r="V164" s="417"/>
      <c r="W164" s="417"/>
      <c r="X164" s="417"/>
      <c r="Y164" s="417"/>
      <c r="Z164" s="417"/>
    </row>
    <row r="165" spans="1:26" ht="15.75" customHeight="1" x14ac:dyDescent="0.2">
      <c r="A165" s="417"/>
      <c r="B165" s="453"/>
      <c r="C165" s="454"/>
      <c r="D165" s="446"/>
      <c r="E165" s="446"/>
      <c r="F165" s="446"/>
      <c r="G165" s="446"/>
      <c r="H165" s="446"/>
      <c r="I165" s="446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  <c r="Z165" s="417"/>
    </row>
    <row r="166" spans="1:26" ht="15.75" customHeight="1" x14ac:dyDescent="0.2">
      <c r="A166" s="417"/>
      <c r="B166" s="453"/>
      <c r="C166" s="454"/>
      <c r="D166" s="446"/>
      <c r="E166" s="446"/>
      <c r="F166" s="446"/>
      <c r="G166" s="446"/>
      <c r="H166" s="446"/>
      <c r="I166" s="446"/>
      <c r="J166" s="417"/>
      <c r="K166" s="417"/>
      <c r="L166" s="417"/>
      <c r="M166" s="417"/>
      <c r="N166" s="417"/>
      <c r="O166" s="417"/>
      <c r="P166" s="417"/>
      <c r="Q166" s="417"/>
      <c r="R166" s="417"/>
      <c r="S166" s="417"/>
      <c r="T166" s="417"/>
      <c r="U166" s="417"/>
      <c r="V166" s="417"/>
      <c r="W166" s="417"/>
      <c r="X166" s="417"/>
      <c r="Y166" s="417"/>
      <c r="Z166" s="417"/>
    </row>
    <row r="167" spans="1:26" ht="15.75" customHeight="1" x14ac:dyDescent="0.2">
      <c r="A167" s="417"/>
      <c r="B167" s="453"/>
      <c r="C167" s="454"/>
      <c r="D167" s="446"/>
      <c r="E167" s="446"/>
      <c r="F167" s="446"/>
      <c r="G167" s="446"/>
      <c r="H167" s="446"/>
      <c r="I167" s="446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  <c r="Z167" s="417"/>
    </row>
    <row r="168" spans="1:26" ht="15.75" customHeight="1" x14ac:dyDescent="0.2">
      <c r="A168" s="417"/>
      <c r="B168" s="453"/>
      <c r="C168" s="454"/>
      <c r="D168" s="446"/>
      <c r="E168" s="446"/>
      <c r="F168" s="446"/>
      <c r="G168" s="446"/>
      <c r="H168" s="446"/>
      <c r="I168" s="446"/>
      <c r="J168" s="417"/>
      <c r="K168" s="417"/>
      <c r="L168" s="417"/>
      <c r="M168" s="417"/>
      <c r="N168" s="417"/>
      <c r="O168" s="417"/>
      <c r="P168" s="417"/>
      <c r="Q168" s="417"/>
      <c r="R168" s="417"/>
      <c r="S168" s="417"/>
      <c r="T168" s="417"/>
      <c r="U168" s="417"/>
      <c r="V168" s="417"/>
      <c r="W168" s="417"/>
      <c r="X168" s="417"/>
      <c r="Y168" s="417"/>
      <c r="Z168" s="417"/>
    </row>
    <row r="169" spans="1:26" ht="15.75" customHeight="1" x14ac:dyDescent="0.2">
      <c r="A169" s="417"/>
      <c r="B169" s="453"/>
      <c r="C169" s="454"/>
      <c r="D169" s="446"/>
      <c r="E169" s="446"/>
      <c r="F169" s="446"/>
      <c r="G169" s="446"/>
      <c r="H169" s="446"/>
      <c r="I169" s="446"/>
      <c r="J169" s="417"/>
      <c r="K169" s="417"/>
      <c r="L169" s="417"/>
      <c r="M169" s="417"/>
      <c r="N169" s="417"/>
      <c r="O169" s="417"/>
      <c r="P169" s="417"/>
      <c r="Q169" s="417"/>
      <c r="R169" s="417"/>
      <c r="S169" s="417"/>
      <c r="T169" s="417"/>
      <c r="U169" s="417"/>
      <c r="V169" s="417"/>
      <c r="W169" s="417"/>
      <c r="X169" s="417"/>
      <c r="Y169" s="417"/>
      <c r="Z169" s="417"/>
    </row>
    <row r="170" spans="1:26" ht="15.75" customHeight="1" x14ac:dyDescent="0.2">
      <c r="A170" s="417"/>
      <c r="B170" s="453"/>
      <c r="C170" s="454"/>
      <c r="D170" s="446"/>
      <c r="E170" s="446"/>
      <c r="F170" s="446"/>
      <c r="G170" s="446"/>
      <c r="H170" s="446"/>
      <c r="I170" s="446"/>
      <c r="J170" s="417"/>
      <c r="K170" s="417"/>
      <c r="L170" s="417"/>
      <c r="M170" s="417"/>
      <c r="N170" s="417"/>
      <c r="O170" s="417"/>
      <c r="P170" s="417"/>
      <c r="Q170" s="417"/>
      <c r="R170" s="417"/>
      <c r="S170" s="417"/>
      <c r="T170" s="417"/>
      <c r="U170" s="417"/>
      <c r="V170" s="417"/>
      <c r="W170" s="417"/>
      <c r="X170" s="417"/>
      <c r="Y170" s="417"/>
      <c r="Z170" s="417"/>
    </row>
    <row r="171" spans="1:26" ht="15.75" customHeight="1" x14ac:dyDescent="0.2">
      <c r="A171" s="417"/>
      <c r="B171" s="453"/>
      <c r="C171" s="454"/>
      <c r="D171" s="446"/>
      <c r="E171" s="446"/>
      <c r="F171" s="446"/>
      <c r="G171" s="446"/>
      <c r="H171" s="446"/>
      <c r="I171" s="446"/>
      <c r="J171" s="417"/>
      <c r="K171" s="417"/>
      <c r="L171" s="417"/>
      <c r="M171" s="417"/>
      <c r="N171" s="417"/>
      <c r="O171" s="417"/>
      <c r="P171" s="417"/>
      <c r="Q171" s="417"/>
      <c r="R171" s="417"/>
      <c r="S171" s="417"/>
      <c r="T171" s="417"/>
      <c r="U171" s="417"/>
      <c r="V171" s="417"/>
      <c r="W171" s="417"/>
      <c r="X171" s="417"/>
      <c r="Y171" s="417"/>
      <c r="Z171" s="417"/>
    </row>
    <row r="172" spans="1:26" ht="15.75" customHeight="1" x14ac:dyDescent="0.2">
      <c r="A172" s="417"/>
      <c r="B172" s="453"/>
      <c r="C172" s="454"/>
      <c r="D172" s="446"/>
      <c r="E172" s="446"/>
      <c r="F172" s="446"/>
      <c r="G172" s="446"/>
      <c r="H172" s="446"/>
      <c r="I172" s="446"/>
      <c r="J172" s="417"/>
      <c r="K172" s="417"/>
      <c r="L172" s="417"/>
      <c r="M172" s="417"/>
      <c r="N172" s="417"/>
      <c r="O172" s="417"/>
      <c r="P172" s="417"/>
      <c r="Q172" s="417"/>
      <c r="R172" s="417"/>
      <c r="S172" s="417"/>
      <c r="T172" s="417"/>
      <c r="U172" s="417"/>
      <c r="V172" s="417"/>
      <c r="W172" s="417"/>
      <c r="X172" s="417"/>
      <c r="Y172" s="417"/>
      <c r="Z172" s="417"/>
    </row>
    <row r="173" spans="1:26" ht="15.75" customHeight="1" x14ac:dyDescent="0.2">
      <c r="A173" s="417"/>
      <c r="B173" s="453"/>
      <c r="C173" s="454"/>
      <c r="D173" s="446"/>
      <c r="E173" s="446"/>
      <c r="F173" s="446"/>
      <c r="G173" s="446"/>
      <c r="H173" s="446"/>
      <c r="I173" s="446"/>
      <c r="J173" s="417"/>
      <c r="K173" s="417"/>
      <c r="L173" s="417"/>
      <c r="M173" s="417"/>
      <c r="N173" s="417"/>
      <c r="O173" s="417"/>
      <c r="P173" s="417"/>
      <c r="Q173" s="417"/>
      <c r="R173" s="417"/>
      <c r="S173" s="417"/>
      <c r="T173" s="417"/>
      <c r="U173" s="417"/>
      <c r="V173" s="417"/>
      <c r="W173" s="417"/>
      <c r="X173" s="417"/>
      <c r="Y173" s="417"/>
      <c r="Z173" s="417"/>
    </row>
    <row r="174" spans="1:26" ht="15.75" customHeight="1" x14ac:dyDescent="0.2">
      <c r="A174" s="417"/>
      <c r="B174" s="453"/>
      <c r="C174" s="454"/>
      <c r="D174" s="446"/>
      <c r="E174" s="446"/>
      <c r="F174" s="446"/>
      <c r="G174" s="446"/>
      <c r="H174" s="446"/>
      <c r="I174" s="446"/>
      <c r="J174" s="417"/>
      <c r="K174" s="417"/>
      <c r="L174" s="417"/>
      <c r="M174" s="417"/>
      <c r="N174" s="417"/>
      <c r="O174" s="417"/>
      <c r="P174" s="417"/>
      <c r="Q174" s="417"/>
      <c r="R174" s="417"/>
      <c r="S174" s="417"/>
      <c r="T174" s="417"/>
      <c r="U174" s="417"/>
      <c r="V174" s="417"/>
      <c r="W174" s="417"/>
      <c r="X174" s="417"/>
      <c r="Y174" s="417"/>
      <c r="Z174" s="417"/>
    </row>
    <row r="175" spans="1:26" ht="15.75" customHeight="1" x14ac:dyDescent="0.2">
      <c r="A175" s="417"/>
      <c r="B175" s="453"/>
      <c r="C175" s="454"/>
      <c r="D175" s="446"/>
      <c r="E175" s="446"/>
      <c r="F175" s="446"/>
      <c r="G175" s="446"/>
      <c r="H175" s="446"/>
      <c r="I175" s="446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7"/>
      <c r="Z175" s="417"/>
    </row>
    <row r="176" spans="1:26" ht="15.75" customHeight="1" x14ac:dyDescent="0.2">
      <c r="A176" s="417"/>
      <c r="B176" s="453"/>
      <c r="C176" s="454"/>
      <c r="D176" s="446"/>
      <c r="E176" s="446"/>
      <c r="F176" s="446"/>
      <c r="G176" s="446"/>
      <c r="H176" s="446"/>
      <c r="I176" s="446"/>
      <c r="J176" s="417"/>
      <c r="K176" s="417"/>
      <c r="L176" s="417"/>
      <c r="M176" s="417"/>
      <c r="N176" s="417"/>
      <c r="O176" s="417"/>
      <c r="P176" s="417"/>
      <c r="Q176" s="417"/>
      <c r="R176" s="417"/>
      <c r="S176" s="417"/>
      <c r="T176" s="417"/>
      <c r="U176" s="417"/>
      <c r="V176" s="417"/>
      <c r="W176" s="417"/>
      <c r="X176" s="417"/>
      <c r="Y176" s="417"/>
      <c r="Z176" s="417"/>
    </row>
    <row r="177" spans="1:26" ht="15.75" customHeight="1" x14ac:dyDescent="0.2">
      <c r="A177" s="417"/>
      <c r="B177" s="453"/>
      <c r="C177" s="454"/>
      <c r="D177" s="446"/>
      <c r="E177" s="446"/>
      <c r="F177" s="446"/>
      <c r="G177" s="446"/>
      <c r="H177" s="446"/>
      <c r="I177" s="446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417"/>
    </row>
    <row r="178" spans="1:26" ht="15.75" customHeight="1" x14ac:dyDescent="0.2">
      <c r="A178" s="417"/>
      <c r="B178" s="453"/>
      <c r="C178" s="454"/>
      <c r="D178" s="446"/>
      <c r="E178" s="446"/>
      <c r="F178" s="446"/>
      <c r="G178" s="446"/>
      <c r="H178" s="446"/>
      <c r="I178" s="446"/>
      <c r="J178" s="417"/>
      <c r="K178" s="417"/>
      <c r="L178" s="417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  <c r="Z178" s="417"/>
    </row>
    <row r="179" spans="1:26" ht="15.75" customHeight="1" x14ac:dyDescent="0.2">
      <c r="A179" s="417"/>
      <c r="B179" s="453"/>
      <c r="C179" s="454"/>
      <c r="D179" s="446"/>
      <c r="E179" s="446"/>
      <c r="F179" s="446"/>
      <c r="G179" s="446"/>
      <c r="H179" s="446"/>
      <c r="I179" s="446"/>
      <c r="J179" s="417"/>
      <c r="K179" s="417"/>
      <c r="L179" s="417"/>
      <c r="M179" s="417"/>
      <c r="N179" s="417"/>
      <c r="O179" s="417"/>
      <c r="P179" s="417"/>
      <c r="Q179" s="417"/>
      <c r="R179" s="417"/>
      <c r="S179" s="417"/>
      <c r="T179" s="417"/>
      <c r="U179" s="417"/>
      <c r="V179" s="417"/>
      <c r="W179" s="417"/>
      <c r="X179" s="417"/>
      <c r="Y179" s="417"/>
      <c r="Z179" s="417"/>
    </row>
    <row r="180" spans="1:26" ht="15.75" customHeight="1" x14ac:dyDescent="0.2">
      <c r="A180" s="417"/>
      <c r="B180" s="453"/>
      <c r="C180" s="454"/>
      <c r="D180" s="446"/>
      <c r="E180" s="446"/>
      <c r="F180" s="446"/>
      <c r="G180" s="446"/>
      <c r="H180" s="446"/>
      <c r="I180" s="446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</row>
    <row r="181" spans="1:26" ht="15.75" customHeight="1" x14ac:dyDescent="0.2">
      <c r="A181" s="417"/>
      <c r="B181" s="453"/>
      <c r="C181" s="454"/>
      <c r="D181" s="446"/>
      <c r="E181" s="446"/>
      <c r="F181" s="446"/>
      <c r="G181" s="446"/>
      <c r="H181" s="446"/>
      <c r="I181" s="446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  <c r="V181" s="417"/>
      <c r="W181" s="417"/>
      <c r="X181" s="417"/>
      <c r="Y181" s="417"/>
      <c r="Z181" s="417"/>
    </row>
    <row r="182" spans="1:26" ht="15.75" customHeight="1" x14ac:dyDescent="0.2">
      <c r="A182" s="417"/>
      <c r="B182" s="453"/>
      <c r="C182" s="454"/>
      <c r="D182" s="446"/>
      <c r="E182" s="446"/>
      <c r="F182" s="446"/>
      <c r="G182" s="446"/>
      <c r="H182" s="446"/>
      <c r="I182" s="446"/>
      <c r="J182" s="417"/>
      <c r="K182" s="417"/>
      <c r="L182" s="417"/>
      <c r="M182" s="417"/>
      <c r="N182" s="417"/>
      <c r="O182" s="417"/>
      <c r="P182" s="417"/>
      <c r="Q182" s="417"/>
      <c r="R182" s="417"/>
      <c r="S182" s="417"/>
      <c r="T182" s="417"/>
      <c r="U182" s="417"/>
      <c r="V182" s="417"/>
      <c r="W182" s="417"/>
      <c r="X182" s="417"/>
      <c r="Y182" s="417"/>
      <c r="Z182" s="417"/>
    </row>
    <row r="183" spans="1:26" ht="15.75" customHeight="1" x14ac:dyDescent="0.2">
      <c r="A183" s="417"/>
      <c r="B183" s="453"/>
      <c r="C183" s="454"/>
      <c r="D183" s="446"/>
      <c r="E183" s="446"/>
      <c r="F183" s="446"/>
      <c r="G183" s="446"/>
      <c r="H183" s="446"/>
      <c r="I183" s="446"/>
      <c r="J183" s="417"/>
      <c r="K183" s="417"/>
      <c r="L183" s="417"/>
      <c r="M183" s="417"/>
      <c r="N183" s="417"/>
      <c r="O183" s="417"/>
      <c r="P183" s="417"/>
      <c r="Q183" s="417"/>
      <c r="R183" s="417"/>
      <c r="S183" s="417"/>
      <c r="T183" s="417"/>
      <c r="U183" s="417"/>
      <c r="V183" s="417"/>
      <c r="W183" s="417"/>
      <c r="X183" s="417"/>
      <c r="Y183" s="417"/>
      <c r="Z183" s="417"/>
    </row>
    <row r="184" spans="1:26" ht="15.75" customHeight="1" x14ac:dyDescent="0.2">
      <c r="A184" s="417"/>
      <c r="B184" s="453"/>
      <c r="C184" s="454"/>
      <c r="D184" s="446"/>
      <c r="E184" s="446"/>
      <c r="F184" s="446"/>
      <c r="G184" s="446"/>
      <c r="H184" s="446"/>
      <c r="I184" s="446"/>
      <c r="J184" s="417"/>
      <c r="K184" s="417"/>
      <c r="L184" s="417"/>
      <c r="M184" s="417"/>
      <c r="N184" s="417"/>
      <c r="O184" s="417"/>
      <c r="P184" s="417"/>
      <c r="Q184" s="417"/>
      <c r="R184" s="417"/>
      <c r="S184" s="417"/>
      <c r="T184" s="417"/>
      <c r="U184" s="417"/>
      <c r="V184" s="417"/>
      <c r="W184" s="417"/>
      <c r="X184" s="417"/>
      <c r="Y184" s="417"/>
      <c r="Z184" s="417"/>
    </row>
    <row r="185" spans="1:26" ht="15.75" customHeight="1" x14ac:dyDescent="0.2">
      <c r="A185" s="417"/>
      <c r="B185" s="453"/>
      <c r="C185" s="454"/>
      <c r="D185" s="446"/>
      <c r="E185" s="446"/>
      <c r="F185" s="446"/>
      <c r="G185" s="446"/>
      <c r="H185" s="446"/>
      <c r="I185" s="446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  <c r="Z185" s="417"/>
    </row>
    <row r="186" spans="1:26" ht="15.75" customHeight="1" x14ac:dyDescent="0.2">
      <c r="A186" s="417"/>
      <c r="B186" s="453"/>
      <c r="C186" s="454"/>
      <c r="D186" s="446"/>
      <c r="E186" s="446"/>
      <c r="F186" s="446"/>
      <c r="G186" s="446"/>
      <c r="H186" s="446"/>
      <c r="I186" s="446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  <c r="Z186" s="417"/>
    </row>
    <row r="187" spans="1:26" ht="15.75" customHeight="1" x14ac:dyDescent="0.2">
      <c r="A187" s="417"/>
      <c r="B187" s="453"/>
      <c r="C187" s="454"/>
      <c r="D187" s="446"/>
      <c r="E187" s="446"/>
      <c r="F187" s="446"/>
      <c r="G187" s="446"/>
      <c r="H187" s="446"/>
      <c r="I187" s="446"/>
      <c r="J187" s="417"/>
      <c r="K187" s="417"/>
      <c r="L187" s="417"/>
      <c r="M187" s="417"/>
      <c r="N187" s="417"/>
      <c r="O187" s="417"/>
      <c r="P187" s="417"/>
      <c r="Q187" s="417"/>
      <c r="R187" s="417"/>
      <c r="S187" s="417"/>
      <c r="T187" s="417"/>
      <c r="U187" s="417"/>
      <c r="V187" s="417"/>
      <c r="W187" s="417"/>
      <c r="X187" s="417"/>
      <c r="Y187" s="417"/>
      <c r="Z187" s="417"/>
    </row>
    <row r="188" spans="1:26" ht="15.75" customHeight="1" x14ac:dyDescent="0.2">
      <c r="A188" s="417"/>
      <c r="B188" s="453"/>
      <c r="C188" s="454"/>
      <c r="D188" s="446"/>
      <c r="E188" s="446"/>
      <c r="F188" s="446"/>
      <c r="G188" s="446"/>
      <c r="H188" s="446"/>
      <c r="I188" s="446"/>
      <c r="J188" s="417"/>
      <c r="K188" s="417"/>
      <c r="L188" s="417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  <c r="Z188" s="417"/>
    </row>
    <row r="189" spans="1:26" ht="15.75" customHeight="1" x14ac:dyDescent="0.2">
      <c r="A189" s="417"/>
      <c r="B189" s="453"/>
      <c r="C189" s="454"/>
      <c r="D189" s="446"/>
      <c r="E189" s="446"/>
      <c r="F189" s="446"/>
      <c r="G189" s="446"/>
      <c r="H189" s="446"/>
      <c r="I189" s="446"/>
      <c r="J189" s="417"/>
      <c r="K189" s="417"/>
      <c r="L189" s="417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  <c r="Z189" s="417"/>
    </row>
    <row r="190" spans="1:26" ht="15.75" customHeight="1" x14ac:dyDescent="0.2">
      <c r="A190" s="417"/>
      <c r="B190" s="453"/>
      <c r="C190" s="454"/>
      <c r="D190" s="446"/>
      <c r="E190" s="446"/>
      <c r="F190" s="446"/>
      <c r="G190" s="446"/>
      <c r="H190" s="446"/>
      <c r="I190" s="446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/>
      <c r="U190" s="417"/>
      <c r="V190" s="417"/>
      <c r="W190" s="417"/>
      <c r="X190" s="417"/>
      <c r="Y190" s="417"/>
      <c r="Z190" s="417"/>
    </row>
    <row r="191" spans="1:26" ht="15.75" customHeight="1" x14ac:dyDescent="0.2">
      <c r="A191" s="417"/>
      <c r="B191" s="453"/>
      <c r="C191" s="454"/>
      <c r="D191" s="446"/>
      <c r="E191" s="446"/>
      <c r="F191" s="446"/>
      <c r="G191" s="446"/>
      <c r="H191" s="446"/>
      <c r="I191" s="446"/>
      <c r="J191" s="417"/>
      <c r="K191" s="417"/>
      <c r="L191" s="417"/>
      <c r="M191" s="417"/>
      <c r="N191" s="417"/>
      <c r="O191" s="417"/>
      <c r="P191" s="417"/>
      <c r="Q191" s="417"/>
      <c r="R191" s="417"/>
      <c r="S191" s="417"/>
      <c r="T191" s="417"/>
      <c r="U191" s="417"/>
      <c r="V191" s="417"/>
      <c r="W191" s="417"/>
      <c r="X191" s="417"/>
      <c r="Y191" s="417"/>
      <c r="Z191" s="417"/>
    </row>
    <row r="192" spans="1:26" ht="15.75" customHeight="1" x14ac:dyDescent="0.2">
      <c r="A192" s="417"/>
      <c r="B192" s="453"/>
      <c r="C192" s="454"/>
      <c r="D192" s="446"/>
      <c r="E192" s="446"/>
      <c r="F192" s="446"/>
      <c r="G192" s="446"/>
      <c r="H192" s="446"/>
      <c r="I192" s="446"/>
      <c r="J192" s="417"/>
      <c r="K192" s="417"/>
      <c r="L192" s="417"/>
      <c r="M192" s="417"/>
      <c r="N192" s="417"/>
      <c r="O192" s="417"/>
      <c r="P192" s="417"/>
      <c r="Q192" s="417"/>
      <c r="R192" s="417"/>
      <c r="S192" s="417"/>
      <c r="T192" s="417"/>
      <c r="U192" s="417"/>
      <c r="V192" s="417"/>
      <c r="W192" s="417"/>
      <c r="X192" s="417"/>
      <c r="Y192" s="417"/>
      <c r="Z192" s="417"/>
    </row>
    <row r="193" spans="1:26" ht="15.75" customHeight="1" x14ac:dyDescent="0.2">
      <c r="A193" s="417"/>
      <c r="B193" s="453"/>
      <c r="C193" s="454"/>
      <c r="D193" s="446"/>
      <c r="E193" s="446"/>
      <c r="F193" s="446"/>
      <c r="G193" s="446"/>
      <c r="H193" s="446"/>
      <c r="I193" s="446"/>
      <c r="J193" s="417"/>
      <c r="K193" s="417"/>
      <c r="L193" s="417"/>
      <c r="M193" s="417"/>
      <c r="N193" s="417"/>
      <c r="O193" s="417"/>
      <c r="P193" s="417"/>
      <c r="Q193" s="417"/>
      <c r="R193" s="417"/>
      <c r="S193" s="417"/>
      <c r="T193" s="417"/>
      <c r="U193" s="417"/>
      <c r="V193" s="417"/>
      <c r="W193" s="417"/>
      <c r="X193" s="417"/>
      <c r="Y193" s="417"/>
      <c r="Z193" s="417"/>
    </row>
    <row r="194" spans="1:26" ht="15.75" customHeight="1" x14ac:dyDescent="0.2">
      <c r="A194" s="417"/>
      <c r="B194" s="453"/>
      <c r="C194" s="454"/>
      <c r="D194" s="446"/>
      <c r="E194" s="446"/>
      <c r="F194" s="446"/>
      <c r="G194" s="446"/>
      <c r="H194" s="446"/>
      <c r="I194" s="446"/>
      <c r="J194" s="417"/>
      <c r="K194" s="417"/>
      <c r="L194" s="417"/>
      <c r="M194" s="417"/>
      <c r="N194" s="417"/>
      <c r="O194" s="417"/>
      <c r="P194" s="417"/>
      <c r="Q194" s="417"/>
      <c r="R194" s="417"/>
      <c r="S194" s="417"/>
      <c r="T194" s="417"/>
      <c r="U194" s="417"/>
      <c r="V194" s="417"/>
      <c r="W194" s="417"/>
      <c r="X194" s="417"/>
      <c r="Y194" s="417"/>
      <c r="Z194" s="417"/>
    </row>
    <row r="195" spans="1:26" ht="15.75" customHeight="1" x14ac:dyDescent="0.2">
      <c r="A195" s="417"/>
      <c r="B195" s="453"/>
      <c r="C195" s="454"/>
      <c r="D195" s="446"/>
      <c r="E195" s="446"/>
      <c r="F195" s="446"/>
      <c r="G195" s="446"/>
      <c r="H195" s="446"/>
      <c r="I195" s="446"/>
      <c r="J195" s="417"/>
      <c r="K195" s="417"/>
      <c r="L195" s="417"/>
      <c r="M195" s="417"/>
      <c r="N195" s="417"/>
      <c r="O195" s="417"/>
      <c r="P195" s="417"/>
      <c r="Q195" s="417"/>
      <c r="R195" s="417"/>
      <c r="S195" s="417"/>
      <c r="T195" s="417"/>
      <c r="U195" s="417"/>
      <c r="V195" s="417"/>
      <c r="W195" s="417"/>
      <c r="X195" s="417"/>
      <c r="Y195" s="417"/>
      <c r="Z195" s="417"/>
    </row>
    <row r="196" spans="1:26" ht="15.75" customHeight="1" x14ac:dyDescent="0.2">
      <c r="A196" s="417"/>
      <c r="B196" s="453"/>
      <c r="C196" s="454"/>
      <c r="D196" s="446"/>
      <c r="E196" s="446"/>
      <c r="F196" s="446"/>
      <c r="G196" s="446"/>
      <c r="H196" s="446"/>
      <c r="I196" s="446"/>
      <c r="J196" s="417"/>
      <c r="K196" s="417"/>
      <c r="L196" s="417"/>
      <c r="M196" s="417"/>
      <c r="N196" s="417"/>
      <c r="O196" s="417"/>
      <c r="P196" s="417"/>
      <c r="Q196" s="417"/>
      <c r="R196" s="417"/>
      <c r="S196" s="417"/>
      <c r="T196" s="417"/>
      <c r="U196" s="417"/>
      <c r="V196" s="417"/>
      <c r="W196" s="417"/>
      <c r="X196" s="417"/>
      <c r="Y196" s="417"/>
      <c r="Z196" s="417"/>
    </row>
    <row r="197" spans="1:26" ht="15.75" customHeight="1" x14ac:dyDescent="0.2">
      <c r="A197" s="417"/>
      <c r="B197" s="453"/>
      <c r="C197" s="454"/>
      <c r="D197" s="446"/>
      <c r="E197" s="446"/>
      <c r="F197" s="446"/>
      <c r="G197" s="446"/>
      <c r="H197" s="446"/>
      <c r="I197" s="446"/>
      <c r="J197" s="417"/>
      <c r="K197" s="417"/>
      <c r="L197" s="417"/>
      <c r="M197" s="417"/>
      <c r="N197" s="417"/>
      <c r="O197" s="417"/>
      <c r="P197" s="417"/>
      <c r="Q197" s="417"/>
      <c r="R197" s="417"/>
      <c r="S197" s="417"/>
      <c r="T197" s="417"/>
      <c r="U197" s="417"/>
      <c r="V197" s="417"/>
      <c r="W197" s="417"/>
      <c r="X197" s="417"/>
      <c r="Y197" s="417"/>
      <c r="Z197" s="417"/>
    </row>
    <row r="198" spans="1:26" ht="15.75" customHeight="1" x14ac:dyDescent="0.2">
      <c r="A198" s="417"/>
      <c r="B198" s="453"/>
      <c r="C198" s="454"/>
      <c r="D198" s="446"/>
      <c r="E198" s="446"/>
      <c r="F198" s="446"/>
      <c r="G198" s="446"/>
      <c r="H198" s="446"/>
      <c r="I198" s="446"/>
      <c r="J198" s="417"/>
      <c r="K198" s="417"/>
      <c r="L198" s="417"/>
      <c r="M198" s="417"/>
      <c r="N198" s="417"/>
      <c r="O198" s="417"/>
      <c r="P198" s="417"/>
      <c r="Q198" s="417"/>
      <c r="R198" s="417"/>
      <c r="S198" s="417"/>
      <c r="T198" s="417"/>
      <c r="U198" s="417"/>
      <c r="V198" s="417"/>
      <c r="W198" s="417"/>
      <c r="X198" s="417"/>
      <c r="Y198" s="417"/>
      <c r="Z198" s="417"/>
    </row>
    <row r="199" spans="1:26" ht="15.75" customHeight="1" x14ac:dyDescent="0.2">
      <c r="A199" s="417"/>
      <c r="B199" s="453"/>
      <c r="C199" s="454"/>
      <c r="D199" s="446"/>
      <c r="E199" s="446"/>
      <c r="F199" s="446"/>
      <c r="G199" s="446"/>
      <c r="H199" s="446"/>
      <c r="I199" s="446"/>
      <c r="J199" s="417"/>
      <c r="K199" s="417"/>
      <c r="L199" s="417"/>
      <c r="M199" s="417"/>
      <c r="N199" s="417"/>
      <c r="O199" s="417"/>
      <c r="P199" s="417"/>
      <c r="Q199" s="417"/>
      <c r="R199" s="417"/>
      <c r="S199" s="417"/>
      <c r="T199" s="417"/>
      <c r="U199" s="417"/>
      <c r="V199" s="417"/>
      <c r="W199" s="417"/>
      <c r="X199" s="417"/>
      <c r="Y199" s="417"/>
      <c r="Z199" s="417"/>
    </row>
    <row r="200" spans="1:26" ht="15.75" customHeight="1" x14ac:dyDescent="0.2">
      <c r="A200" s="417"/>
      <c r="B200" s="453"/>
      <c r="C200" s="454"/>
      <c r="D200" s="446"/>
      <c r="E200" s="446"/>
      <c r="F200" s="446"/>
      <c r="G200" s="446"/>
      <c r="H200" s="446"/>
      <c r="I200" s="446"/>
      <c r="J200" s="417"/>
      <c r="K200" s="417"/>
      <c r="L200" s="417"/>
      <c r="M200" s="417"/>
      <c r="N200" s="417"/>
      <c r="O200" s="417"/>
      <c r="P200" s="417"/>
      <c r="Q200" s="417"/>
      <c r="R200" s="417"/>
      <c r="S200" s="417"/>
      <c r="T200" s="417"/>
      <c r="U200" s="417"/>
      <c r="V200" s="417"/>
      <c r="W200" s="417"/>
      <c r="X200" s="417"/>
      <c r="Y200" s="417"/>
      <c r="Z200" s="417"/>
    </row>
    <row r="201" spans="1:26" ht="15.75" customHeight="1" x14ac:dyDescent="0.2">
      <c r="A201" s="417"/>
      <c r="B201" s="453"/>
      <c r="C201" s="454"/>
      <c r="D201" s="446"/>
      <c r="E201" s="446"/>
      <c r="F201" s="446"/>
      <c r="G201" s="446"/>
      <c r="H201" s="446"/>
      <c r="I201" s="446"/>
      <c r="J201" s="417"/>
      <c r="K201" s="417"/>
      <c r="L201" s="417"/>
      <c r="M201" s="417"/>
      <c r="N201" s="417"/>
      <c r="O201" s="417"/>
      <c r="P201" s="417"/>
      <c r="Q201" s="417"/>
      <c r="R201" s="417"/>
      <c r="S201" s="417"/>
      <c r="T201" s="417"/>
      <c r="U201" s="417"/>
      <c r="V201" s="417"/>
      <c r="W201" s="417"/>
      <c r="X201" s="417"/>
      <c r="Y201" s="417"/>
      <c r="Z201" s="417"/>
    </row>
    <row r="202" spans="1:26" ht="15.75" customHeight="1" x14ac:dyDescent="0.2">
      <c r="A202" s="417"/>
      <c r="B202" s="453"/>
      <c r="C202" s="454"/>
      <c r="D202" s="446"/>
      <c r="E202" s="446"/>
      <c r="F202" s="446"/>
      <c r="G202" s="446"/>
      <c r="H202" s="446"/>
      <c r="I202" s="446"/>
      <c r="J202" s="417"/>
      <c r="K202" s="417"/>
      <c r="L202" s="417"/>
      <c r="M202" s="417"/>
      <c r="N202" s="417"/>
      <c r="O202" s="417"/>
      <c r="P202" s="417"/>
      <c r="Q202" s="417"/>
      <c r="R202" s="417"/>
      <c r="S202" s="417"/>
      <c r="T202" s="417"/>
      <c r="U202" s="417"/>
      <c r="V202" s="417"/>
      <c r="W202" s="417"/>
      <c r="X202" s="417"/>
      <c r="Y202" s="417"/>
      <c r="Z202" s="417"/>
    </row>
    <row r="203" spans="1:26" ht="15.75" customHeight="1" x14ac:dyDescent="0.2">
      <c r="A203" s="417"/>
      <c r="B203" s="453"/>
      <c r="C203" s="454"/>
      <c r="D203" s="446"/>
      <c r="E203" s="446"/>
      <c r="F203" s="446"/>
      <c r="G203" s="446"/>
      <c r="H203" s="446"/>
      <c r="I203" s="446"/>
      <c r="J203" s="417"/>
      <c r="K203" s="417"/>
      <c r="L203" s="417"/>
      <c r="M203" s="417"/>
      <c r="N203" s="417"/>
      <c r="O203" s="417"/>
      <c r="P203" s="417"/>
      <c r="Q203" s="417"/>
      <c r="R203" s="417"/>
      <c r="S203" s="417"/>
      <c r="T203" s="417"/>
      <c r="U203" s="417"/>
      <c r="V203" s="417"/>
      <c r="W203" s="417"/>
      <c r="X203" s="417"/>
      <c r="Y203" s="417"/>
      <c r="Z203" s="417"/>
    </row>
    <row r="204" spans="1:26" ht="15.75" customHeight="1" x14ac:dyDescent="0.2">
      <c r="A204" s="417"/>
      <c r="B204" s="453"/>
      <c r="C204" s="454"/>
      <c r="D204" s="446"/>
      <c r="E204" s="446"/>
      <c r="F204" s="446"/>
      <c r="G204" s="446"/>
      <c r="H204" s="446"/>
      <c r="I204" s="446"/>
      <c r="J204" s="417"/>
      <c r="K204" s="417"/>
      <c r="L204" s="417"/>
      <c r="M204" s="417"/>
      <c r="N204" s="417"/>
      <c r="O204" s="417"/>
      <c r="P204" s="417"/>
      <c r="Q204" s="417"/>
      <c r="R204" s="417"/>
      <c r="S204" s="417"/>
      <c r="T204" s="417"/>
      <c r="U204" s="417"/>
      <c r="V204" s="417"/>
      <c r="W204" s="417"/>
      <c r="X204" s="417"/>
      <c r="Y204" s="417"/>
      <c r="Z204" s="417"/>
    </row>
    <row r="205" spans="1:26" ht="15.75" customHeight="1" x14ac:dyDescent="0.2">
      <c r="A205" s="417"/>
      <c r="B205" s="453"/>
      <c r="C205" s="454"/>
      <c r="D205" s="446"/>
      <c r="E205" s="446"/>
      <c r="F205" s="446"/>
      <c r="G205" s="446"/>
      <c r="H205" s="446"/>
      <c r="I205" s="446"/>
      <c r="J205" s="417"/>
      <c r="K205" s="417"/>
      <c r="L205" s="417"/>
      <c r="M205" s="417"/>
      <c r="N205" s="417"/>
      <c r="O205" s="417"/>
      <c r="P205" s="417"/>
      <c r="Q205" s="417"/>
      <c r="R205" s="417"/>
      <c r="S205" s="417"/>
      <c r="T205" s="417"/>
      <c r="U205" s="417"/>
      <c r="V205" s="417"/>
      <c r="W205" s="417"/>
      <c r="X205" s="417"/>
      <c r="Y205" s="417"/>
      <c r="Z205" s="417"/>
    </row>
    <row r="206" spans="1:26" ht="15.75" customHeight="1" x14ac:dyDescent="0.2">
      <c r="A206" s="417"/>
      <c r="B206" s="453"/>
      <c r="C206" s="454"/>
      <c r="D206" s="446"/>
      <c r="E206" s="446"/>
      <c r="F206" s="446"/>
      <c r="G206" s="446"/>
      <c r="H206" s="446"/>
      <c r="I206" s="446"/>
      <c r="J206" s="417"/>
      <c r="K206" s="417"/>
      <c r="L206" s="417"/>
      <c r="M206" s="417"/>
      <c r="N206" s="417"/>
      <c r="O206" s="417"/>
      <c r="P206" s="417"/>
      <c r="Q206" s="417"/>
      <c r="R206" s="417"/>
      <c r="S206" s="417"/>
      <c r="T206" s="417"/>
      <c r="U206" s="417"/>
      <c r="V206" s="417"/>
      <c r="W206" s="417"/>
      <c r="X206" s="417"/>
      <c r="Y206" s="417"/>
      <c r="Z206" s="417"/>
    </row>
    <row r="207" spans="1:26" ht="15.75" customHeight="1" x14ac:dyDescent="0.2">
      <c r="A207" s="417"/>
      <c r="B207" s="453"/>
      <c r="C207" s="454"/>
      <c r="D207" s="446"/>
      <c r="E207" s="446"/>
      <c r="F207" s="446"/>
      <c r="G207" s="446"/>
      <c r="H207" s="446"/>
      <c r="I207" s="446"/>
      <c r="J207" s="417"/>
      <c r="K207" s="417"/>
      <c r="L207" s="417"/>
      <c r="M207" s="417"/>
      <c r="N207" s="417"/>
      <c r="O207" s="417"/>
      <c r="P207" s="417"/>
      <c r="Q207" s="417"/>
      <c r="R207" s="417"/>
      <c r="S207" s="417"/>
      <c r="T207" s="417"/>
      <c r="U207" s="417"/>
      <c r="V207" s="417"/>
      <c r="W207" s="417"/>
      <c r="X207" s="417"/>
      <c r="Y207" s="417"/>
      <c r="Z207" s="417"/>
    </row>
    <row r="208" spans="1:26" ht="15.75" customHeight="1" x14ac:dyDescent="0.2">
      <c r="A208" s="417"/>
      <c r="B208" s="453"/>
      <c r="C208" s="454"/>
      <c r="D208" s="446"/>
      <c r="E208" s="446"/>
      <c r="F208" s="446"/>
      <c r="G208" s="446"/>
      <c r="H208" s="446"/>
      <c r="I208" s="446"/>
      <c r="J208" s="417"/>
      <c r="K208" s="417"/>
      <c r="L208" s="417"/>
      <c r="M208" s="417"/>
      <c r="N208" s="417"/>
      <c r="O208" s="417"/>
      <c r="P208" s="417"/>
      <c r="Q208" s="417"/>
      <c r="R208" s="417"/>
      <c r="S208" s="417"/>
      <c r="T208" s="417"/>
      <c r="U208" s="417"/>
      <c r="V208" s="417"/>
      <c r="W208" s="417"/>
      <c r="X208" s="417"/>
      <c r="Y208" s="417"/>
      <c r="Z208" s="417"/>
    </row>
    <row r="209" spans="1:26" ht="15.75" customHeight="1" x14ac:dyDescent="0.2">
      <c r="A209" s="417"/>
      <c r="B209" s="453"/>
      <c r="C209" s="454"/>
      <c r="D209" s="446"/>
      <c r="E209" s="446"/>
      <c r="F209" s="446"/>
      <c r="G209" s="446"/>
      <c r="H209" s="446"/>
      <c r="I209" s="446"/>
      <c r="J209" s="417"/>
      <c r="K209" s="417"/>
      <c r="L209" s="417"/>
      <c r="M209" s="417"/>
      <c r="N209" s="417"/>
      <c r="O209" s="417"/>
      <c r="P209" s="417"/>
      <c r="Q209" s="417"/>
      <c r="R209" s="417"/>
      <c r="S209" s="417"/>
      <c r="T209" s="417"/>
      <c r="U209" s="417"/>
      <c r="V209" s="417"/>
      <c r="W209" s="417"/>
      <c r="X209" s="417"/>
      <c r="Y209" s="417"/>
      <c r="Z209" s="417"/>
    </row>
    <row r="210" spans="1:26" ht="15.75" customHeight="1" x14ac:dyDescent="0.2">
      <c r="A210" s="417"/>
      <c r="B210" s="453"/>
      <c r="C210" s="454"/>
      <c r="D210" s="446"/>
      <c r="E210" s="446"/>
      <c r="F210" s="446"/>
      <c r="G210" s="446"/>
      <c r="H210" s="446"/>
      <c r="I210" s="446"/>
      <c r="J210" s="417"/>
      <c r="K210" s="417"/>
      <c r="L210" s="417"/>
      <c r="M210" s="417"/>
      <c r="N210" s="417"/>
      <c r="O210" s="417"/>
      <c r="P210" s="417"/>
      <c r="Q210" s="417"/>
      <c r="R210" s="417"/>
      <c r="S210" s="417"/>
      <c r="T210" s="417"/>
      <c r="U210" s="417"/>
      <c r="V210" s="417"/>
      <c r="W210" s="417"/>
      <c r="X210" s="417"/>
      <c r="Y210" s="417"/>
      <c r="Z210" s="417"/>
    </row>
    <row r="211" spans="1:26" ht="15.75" customHeight="1" x14ac:dyDescent="0.2">
      <c r="A211" s="417"/>
      <c r="B211" s="453"/>
      <c r="C211" s="454"/>
      <c r="D211" s="446"/>
      <c r="E211" s="446"/>
      <c r="F211" s="446"/>
      <c r="G211" s="446"/>
      <c r="H211" s="446"/>
      <c r="I211" s="446"/>
      <c r="J211" s="417"/>
      <c r="K211" s="417"/>
      <c r="L211" s="417"/>
      <c r="M211" s="417"/>
      <c r="N211" s="417"/>
      <c r="O211" s="417"/>
      <c r="P211" s="417"/>
      <c r="Q211" s="417"/>
      <c r="R211" s="417"/>
      <c r="S211" s="417"/>
      <c r="T211" s="417"/>
      <c r="U211" s="417"/>
      <c r="V211" s="417"/>
      <c r="W211" s="417"/>
      <c r="X211" s="417"/>
      <c r="Y211" s="417"/>
      <c r="Z211" s="417"/>
    </row>
    <row r="212" spans="1:26" ht="15.75" customHeight="1" x14ac:dyDescent="0.2">
      <c r="A212" s="417"/>
      <c r="B212" s="453"/>
      <c r="C212" s="454"/>
      <c r="D212" s="446"/>
      <c r="E212" s="446"/>
      <c r="F212" s="446"/>
      <c r="G212" s="446"/>
      <c r="H212" s="446"/>
      <c r="I212" s="446"/>
      <c r="J212" s="417"/>
      <c r="K212" s="417"/>
      <c r="L212" s="417"/>
      <c r="M212" s="417"/>
      <c r="N212" s="417"/>
      <c r="O212" s="417"/>
      <c r="P212" s="417"/>
      <c r="Q212" s="417"/>
      <c r="R212" s="417"/>
      <c r="S212" s="417"/>
      <c r="T212" s="417"/>
      <c r="U212" s="417"/>
      <c r="V212" s="417"/>
      <c r="W212" s="417"/>
      <c r="X212" s="417"/>
      <c r="Y212" s="417"/>
      <c r="Z212" s="417"/>
    </row>
    <row r="213" spans="1:26" ht="15.75" customHeight="1" x14ac:dyDescent="0.2">
      <c r="A213" s="417"/>
      <c r="B213" s="453"/>
      <c r="C213" s="454"/>
      <c r="D213" s="446"/>
      <c r="E213" s="446"/>
      <c r="F213" s="446"/>
      <c r="G213" s="446"/>
      <c r="H213" s="446"/>
      <c r="I213" s="446"/>
      <c r="J213" s="417"/>
      <c r="K213" s="417"/>
      <c r="L213" s="417"/>
      <c r="M213" s="417"/>
      <c r="N213" s="417"/>
      <c r="O213" s="417"/>
      <c r="P213" s="417"/>
      <c r="Q213" s="417"/>
      <c r="R213" s="417"/>
      <c r="S213" s="417"/>
      <c r="T213" s="417"/>
      <c r="U213" s="417"/>
      <c r="V213" s="417"/>
      <c r="W213" s="417"/>
      <c r="X213" s="417"/>
      <c r="Y213" s="417"/>
      <c r="Z213" s="417"/>
    </row>
    <row r="214" spans="1:26" ht="15.75" customHeight="1" x14ac:dyDescent="0.2">
      <c r="A214" s="417"/>
      <c r="B214" s="453"/>
      <c r="C214" s="454"/>
      <c r="D214" s="446"/>
      <c r="E214" s="446"/>
      <c r="F214" s="446"/>
      <c r="G214" s="446"/>
      <c r="H214" s="446"/>
      <c r="I214" s="446"/>
      <c r="J214" s="417"/>
      <c r="K214" s="417"/>
      <c r="L214" s="417"/>
      <c r="M214" s="417"/>
      <c r="N214" s="417"/>
      <c r="O214" s="417"/>
      <c r="P214" s="417"/>
      <c r="Q214" s="417"/>
      <c r="R214" s="417"/>
      <c r="S214" s="417"/>
      <c r="T214" s="417"/>
      <c r="U214" s="417"/>
      <c r="V214" s="417"/>
      <c r="W214" s="417"/>
      <c r="X214" s="417"/>
      <c r="Y214" s="417"/>
      <c r="Z214" s="417"/>
    </row>
    <row r="215" spans="1:26" ht="15.75" customHeight="1" x14ac:dyDescent="0.2">
      <c r="A215" s="417"/>
      <c r="B215" s="453"/>
      <c r="C215" s="454"/>
      <c r="D215" s="446"/>
      <c r="E215" s="446"/>
      <c r="F215" s="446"/>
      <c r="G215" s="446"/>
      <c r="H215" s="446"/>
      <c r="I215" s="446"/>
      <c r="J215" s="417"/>
      <c r="K215" s="417"/>
      <c r="L215" s="417"/>
      <c r="M215" s="417"/>
      <c r="N215" s="417"/>
      <c r="O215" s="417"/>
      <c r="P215" s="417"/>
      <c r="Q215" s="417"/>
      <c r="R215" s="417"/>
      <c r="S215" s="417"/>
      <c r="T215" s="417"/>
      <c r="U215" s="417"/>
      <c r="V215" s="417"/>
      <c r="W215" s="417"/>
      <c r="X215" s="417"/>
      <c r="Y215" s="417"/>
      <c r="Z215" s="417"/>
    </row>
    <row r="216" spans="1:26" ht="15.75" customHeight="1" x14ac:dyDescent="0.2">
      <c r="A216" s="417"/>
      <c r="B216" s="453"/>
      <c r="C216" s="454"/>
      <c r="D216" s="446"/>
      <c r="E216" s="446"/>
      <c r="F216" s="446"/>
      <c r="G216" s="446"/>
      <c r="H216" s="446"/>
      <c r="I216" s="446"/>
      <c r="J216" s="417"/>
      <c r="K216" s="417"/>
      <c r="L216" s="417"/>
      <c r="M216" s="417"/>
      <c r="N216" s="417"/>
      <c r="O216" s="417"/>
      <c r="P216" s="417"/>
      <c r="Q216" s="417"/>
      <c r="R216" s="417"/>
      <c r="S216" s="417"/>
      <c r="T216" s="417"/>
      <c r="U216" s="417"/>
      <c r="V216" s="417"/>
      <c r="W216" s="417"/>
      <c r="X216" s="417"/>
      <c r="Y216" s="417"/>
      <c r="Z216" s="417"/>
    </row>
    <row r="217" spans="1:26" ht="15.75" customHeight="1" x14ac:dyDescent="0.2">
      <c r="A217" s="417"/>
      <c r="B217" s="453"/>
      <c r="C217" s="454"/>
      <c r="D217" s="446"/>
      <c r="E217" s="446"/>
      <c r="F217" s="446"/>
      <c r="G217" s="446"/>
      <c r="H217" s="446"/>
      <c r="I217" s="446"/>
      <c r="J217" s="417"/>
      <c r="K217" s="417"/>
      <c r="L217" s="417"/>
      <c r="M217" s="417"/>
      <c r="N217" s="417"/>
      <c r="O217" s="417"/>
      <c r="P217" s="417"/>
      <c r="Q217" s="417"/>
      <c r="R217" s="417"/>
      <c r="S217" s="417"/>
      <c r="T217" s="417"/>
      <c r="U217" s="417"/>
      <c r="V217" s="417"/>
      <c r="W217" s="417"/>
      <c r="X217" s="417"/>
      <c r="Y217" s="417"/>
      <c r="Z217" s="417"/>
    </row>
    <row r="218" spans="1:26" ht="15.75" customHeight="1" x14ac:dyDescent="0.2">
      <c r="A218" s="417"/>
      <c r="B218" s="453"/>
      <c r="C218" s="454"/>
      <c r="D218" s="446"/>
      <c r="E218" s="446"/>
      <c r="F218" s="446"/>
      <c r="G218" s="446"/>
      <c r="H218" s="446"/>
      <c r="I218" s="446"/>
      <c r="J218" s="417"/>
      <c r="K218" s="417"/>
      <c r="L218" s="417"/>
      <c r="M218" s="417"/>
      <c r="N218" s="417"/>
      <c r="O218" s="417"/>
      <c r="P218" s="417"/>
      <c r="Q218" s="417"/>
      <c r="R218" s="417"/>
      <c r="S218" s="417"/>
      <c r="T218" s="417"/>
      <c r="U218" s="417"/>
      <c r="V218" s="417"/>
      <c r="W218" s="417"/>
      <c r="X218" s="417"/>
      <c r="Y218" s="417"/>
      <c r="Z218" s="417"/>
    </row>
    <row r="219" spans="1:26" ht="15.75" customHeight="1" x14ac:dyDescent="0.2">
      <c r="A219" s="417"/>
      <c r="B219" s="453"/>
      <c r="C219" s="454"/>
      <c r="D219" s="446"/>
      <c r="E219" s="446"/>
      <c r="F219" s="446"/>
      <c r="G219" s="446"/>
      <c r="H219" s="446"/>
      <c r="I219" s="446"/>
      <c r="J219" s="417"/>
      <c r="K219" s="417"/>
      <c r="L219" s="417"/>
      <c r="M219" s="417"/>
      <c r="N219" s="417"/>
      <c r="O219" s="417"/>
      <c r="P219" s="417"/>
      <c r="Q219" s="417"/>
      <c r="R219" s="417"/>
      <c r="S219" s="417"/>
      <c r="T219" s="417"/>
      <c r="U219" s="417"/>
      <c r="V219" s="417"/>
      <c r="W219" s="417"/>
      <c r="X219" s="417"/>
      <c r="Y219" s="417"/>
      <c r="Z219" s="417"/>
    </row>
    <row r="220" spans="1:26" ht="15.75" customHeight="1" x14ac:dyDescent="0.2">
      <c r="A220" s="417"/>
      <c r="B220" s="453"/>
      <c r="C220" s="454"/>
      <c r="D220" s="446"/>
      <c r="E220" s="446"/>
      <c r="F220" s="446"/>
      <c r="G220" s="446"/>
      <c r="H220" s="446"/>
      <c r="I220" s="446"/>
      <c r="J220" s="417"/>
      <c r="K220" s="417"/>
      <c r="L220" s="417"/>
      <c r="M220" s="417"/>
      <c r="N220" s="417"/>
      <c r="O220" s="417"/>
      <c r="P220" s="417"/>
      <c r="Q220" s="417"/>
      <c r="R220" s="417"/>
      <c r="S220" s="417"/>
      <c r="T220" s="417"/>
      <c r="U220" s="417"/>
      <c r="V220" s="417"/>
      <c r="W220" s="417"/>
      <c r="X220" s="417"/>
      <c r="Y220" s="417"/>
      <c r="Z220" s="417"/>
    </row>
    <row r="221" spans="1:26" ht="15.75" customHeight="1" x14ac:dyDescent="0.2">
      <c r="A221" s="417"/>
      <c r="B221" s="453"/>
      <c r="C221" s="454"/>
      <c r="D221" s="446"/>
      <c r="E221" s="446"/>
      <c r="F221" s="446"/>
      <c r="G221" s="446"/>
      <c r="H221" s="446"/>
      <c r="I221" s="446"/>
      <c r="J221" s="417"/>
      <c r="K221" s="417"/>
      <c r="L221" s="417"/>
      <c r="M221" s="417"/>
      <c r="N221" s="417"/>
      <c r="O221" s="417"/>
      <c r="P221" s="417"/>
      <c r="Q221" s="417"/>
      <c r="R221" s="417"/>
      <c r="S221" s="417"/>
      <c r="T221" s="417"/>
      <c r="U221" s="417"/>
      <c r="V221" s="417"/>
      <c r="W221" s="417"/>
      <c r="X221" s="417"/>
      <c r="Y221" s="417"/>
      <c r="Z221" s="417"/>
    </row>
    <row r="222" spans="1:26" ht="15.75" customHeight="1" x14ac:dyDescent="0.2">
      <c r="A222" s="417"/>
      <c r="B222" s="453"/>
      <c r="C222" s="454"/>
      <c r="D222" s="446"/>
      <c r="E222" s="446"/>
      <c r="F222" s="446"/>
      <c r="G222" s="446"/>
      <c r="H222" s="446"/>
      <c r="I222" s="446"/>
      <c r="J222" s="417"/>
      <c r="K222" s="417"/>
      <c r="L222" s="417"/>
      <c r="M222" s="417"/>
      <c r="N222" s="417"/>
      <c r="O222" s="417"/>
      <c r="P222" s="417"/>
      <c r="Q222" s="417"/>
      <c r="R222" s="417"/>
      <c r="S222" s="417"/>
      <c r="T222" s="417"/>
      <c r="U222" s="417"/>
      <c r="V222" s="417"/>
      <c r="W222" s="417"/>
      <c r="X222" s="417"/>
      <c r="Y222" s="417"/>
      <c r="Z222" s="417"/>
    </row>
    <row r="223" spans="1:26" ht="15.75" customHeight="1" x14ac:dyDescent="0.2">
      <c r="A223" s="417"/>
      <c r="B223" s="453"/>
      <c r="C223" s="454"/>
      <c r="D223" s="446"/>
      <c r="E223" s="446"/>
      <c r="F223" s="446"/>
      <c r="G223" s="446"/>
      <c r="H223" s="446"/>
      <c r="I223" s="446"/>
      <c r="J223" s="417"/>
      <c r="K223" s="417"/>
      <c r="L223" s="417"/>
      <c r="M223" s="417"/>
      <c r="N223" s="417"/>
      <c r="O223" s="417"/>
      <c r="P223" s="417"/>
      <c r="Q223" s="417"/>
      <c r="R223" s="417"/>
      <c r="S223" s="417"/>
      <c r="T223" s="417"/>
      <c r="U223" s="417"/>
      <c r="V223" s="417"/>
      <c r="W223" s="417"/>
      <c r="X223" s="417"/>
      <c r="Y223" s="417"/>
      <c r="Z223" s="417"/>
    </row>
    <row r="224" spans="1:26" ht="15.75" customHeight="1" x14ac:dyDescent="0.2">
      <c r="A224" s="417"/>
      <c r="B224" s="453"/>
      <c r="C224" s="454"/>
      <c r="D224" s="446"/>
      <c r="E224" s="446"/>
      <c r="F224" s="446"/>
      <c r="G224" s="446"/>
      <c r="H224" s="446"/>
      <c r="I224" s="446"/>
      <c r="J224" s="417"/>
      <c r="K224" s="417"/>
      <c r="L224" s="417"/>
      <c r="M224" s="417"/>
      <c r="N224" s="417"/>
      <c r="O224" s="417"/>
      <c r="P224" s="417"/>
      <c r="Q224" s="417"/>
      <c r="R224" s="417"/>
      <c r="S224" s="417"/>
      <c r="T224" s="417"/>
      <c r="U224" s="417"/>
      <c r="V224" s="417"/>
      <c r="W224" s="417"/>
      <c r="X224" s="417"/>
      <c r="Y224" s="417"/>
      <c r="Z224" s="417"/>
    </row>
    <row r="225" spans="1:26" ht="15.75" customHeight="1" x14ac:dyDescent="0.2">
      <c r="A225" s="417"/>
      <c r="B225" s="453"/>
      <c r="C225" s="454"/>
      <c r="D225" s="446"/>
      <c r="E225" s="446"/>
      <c r="F225" s="446"/>
      <c r="G225" s="446"/>
      <c r="H225" s="446"/>
      <c r="I225" s="446"/>
      <c r="J225" s="417"/>
      <c r="K225" s="417"/>
      <c r="L225" s="417"/>
      <c r="M225" s="417"/>
      <c r="N225" s="417"/>
      <c r="O225" s="417"/>
      <c r="P225" s="417"/>
      <c r="Q225" s="417"/>
      <c r="R225" s="417"/>
      <c r="S225" s="417"/>
      <c r="T225" s="417"/>
      <c r="U225" s="417"/>
      <c r="V225" s="417"/>
      <c r="W225" s="417"/>
      <c r="X225" s="417"/>
      <c r="Y225" s="417"/>
      <c r="Z225" s="417"/>
    </row>
    <row r="226" spans="1:26" ht="15.75" customHeight="1" x14ac:dyDescent="0.2">
      <c r="A226" s="417"/>
      <c r="B226" s="453"/>
      <c r="C226" s="454"/>
      <c r="D226" s="446"/>
      <c r="E226" s="446"/>
      <c r="F226" s="446"/>
      <c r="G226" s="446"/>
      <c r="H226" s="446"/>
      <c r="I226" s="446"/>
      <c r="J226" s="417"/>
      <c r="K226" s="417"/>
      <c r="L226" s="417"/>
      <c r="M226" s="417"/>
      <c r="N226" s="417"/>
      <c r="O226" s="417"/>
      <c r="P226" s="417"/>
      <c r="Q226" s="417"/>
      <c r="R226" s="417"/>
      <c r="S226" s="417"/>
      <c r="T226" s="417"/>
      <c r="U226" s="417"/>
      <c r="V226" s="417"/>
      <c r="W226" s="417"/>
      <c r="X226" s="417"/>
      <c r="Y226" s="417"/>
      <c r="Z226" s="417"/>
    </row>
    <row r="227" spans="1:26" ht="15.75" customHeight="1" x14ac:dyDescent="0.2">
      <c r="A227" s="417"/>
      <c r="B227" s="453"/>
      <c r="C227" s="454"/>
      <c r="D227" s="446"/>
      <c r="E227" s="446"/>
      <c r="F227" s="446"/>
      <c r="G227" s="446"/>
      <c r="H227" s="446"/>
      <c r="I227" s="446"/>
      <c r="J227" s="417"/>
      <c r="K227" s="417"/>
      <c r="L227" s="417"/>
      <c r="M227" s="417"/>
      <c r="N227" s="417"/>
      <c r="O227" s="417"/>
      <c r="P227" s="417"/>
      <c r="Q227" s="417"/>
      <c r="R227" s="417"/>
      <c r="S227" s="417"/>
      <c r="T227" s="417"/>
      <c r="U227" s="417"/>
      <c r="V227" s="417"/>
      <c r="W227" s="417"/>
      <c r="X227" s="417"/>
      <c r="Y227" s="417"/>
      <c r="Z227" s="417"/>
    </row>
    <row r="228" spans="1:26" ht="15.75" customHeight="1" x14ac:dyDescent="0.2">
      <c r="A228" s="417"/>
      <c r="B228" s="453"/>
      <c r="C228" s="454"/>
      <c r="D228" s="446"/>
      <c r="E228" s="446"/>
      <c r="F228" s="446"/>
      <c r="G228" s="446"/>
      <c r="H228" s="446"/>
      <c r="I228" s="446"/>
      <c r="J228" s="417"/>
      <c r="K228" s="417"/>
      <c r="L228" s="417"/>
      <c r="M228" s="417"/>
      <c r="N228" s="417"/>
      <c r="O228" s="417"/>
      <c r="P228" s="417"/>
      <c r="Q228" s="417"/>
      <c r="R228" s="417"/>
      <c r="S228" s="417"/>
      <c r="T228" s="417"/>
      <c r="U228" s="417"/>
      <c r="V228" s="417"/>
      <c r="W228" s="417"/>
      <c r="X228" s="417"/>
      <c r="Y228" s="417"/>
      <c r="Z228" s="417"/>
    </row>
    <row r="229" spans="1:26" ht="15.75" customHeight="1" x14ac:dyDescent="0.2">
      <c r="A229" s="417"/>
      <c r="B229" s="453"/>
      <c r="C229" s="454"/>
      <c r="D229" s="446"/>
      <c r="E229" s="446"/>
      <c r="F229" s="446"/>
      <c r="G229" s="446"/>
      <c r="H229" s="446"/>
      <c r="I229" s="446"/>
      <c r="J229" s="417"/>
      <c r="K229" s="417"/>
      <c r="L229" s="417"/>
      <c r="M229" s="417"/>
      <c r="N229" s="417"/>
      <c r="O229" s="417"/>
      <c r="P229" s="417"/>
      <c r="Q229" s="417"/>
      <c r="R229" s="417"/>
      <c r="S229" s="417"/>
      <c r="T229" s="417"/>
      <c r="U229" s="417"/>
      <c r="V229" s="417"/>
      <c r="W229" s="417"/>
      <c r="X229" s="417"/>
      <c r="Y229" s="417"/>
      <c r="Z229" s="417"/>
    </row>
    <row r="230" spans="1:26" ht="15.75" customHeight="1" x14ac:dyDescent="0.2">
      <c r="A230" s="417"/>
      <c r="B230" s="453"/>
      <c r="C230" s="454"/>
      <c r="D230" s="446"/>
      <c r="E230" s="446"/>
      <c r="F230" s="446"/>
      <c r="G230" s="446"/>
      <c r="H230" s="446"/>
      <c r="I230" s="446"/>
      <c r="J230" s="417"/>
      <c r="K230" s="417"/>
      <c r="L230" s="417"/>
      <c r="M230" s="417"/>
      <c r="N230" s="417"/>
      <c r="O230" s="417"/>
      <c r="P230" s="417"/>
      <c r="Q230" s="417"/>
      <c r="R230" s="417"/>
      <c r="S230" s="417"/>
      <c r="T230" s="417"/>
      <c r="U230" s="417"/>
      <c r="V230" s="417"/>
      <c r="W230" s="417"/>
      <c r="X230" s="417"/>
      <c r="Y230" s="417"/>
      <c r="Z230" s="417"/>
    </row>
    <row r="231" spans="1:26" ht="15.75" customHeight="1" x14ac:dyDescent="0.2">
      <c r="A231" s="417"/>
      <c r="B231" s="453"/>
      <c r="C231" s="454"/>
      <c r="D231" s="446"/>
      <c r="E231" s="446"/>
      <c r="F231" s="446"/>
      <c r="G231" s="446"/>
      <c r="H231" s="446"/>
      <c r="I231" s="446"/>
      <c r="J231" s="417"/>
      <c r="K231" s="417"/>
      <c r="L231" s="417"/>
      <c r="M231" s="417"/>
      <c r="N231" s="417"/>
      <c r="O231" s="417"/>
      <c r="P231" s="417"/>
      <c r="Q231" s="417"/>
      <c r="R231" s="417"/>
      <c r="S231" s="417"/>
      <c r="T231" s="417"/>
      <c r="U231" s="417"/>
      <c r="V231" s="417"/>
      <c r="W231" s="417"/>
      <c r="X231" s="417"/>
      <c r="Y231" s="417"/>
      <c r="Z231" s="417"/>
    </row>
    <row r="232" spans="1:26" ht="15.75" customHeight="1" x14ac:dyDescent="0.2">
      <c r="A232" s="417"/>
      <c r="B232" s="453"/>
      <c r="C232" s="454"/>
      <c r="D232" s="446"/>
      <c r="E232" s="446"/>
      <c r="F232" s="446"/>
      <c r="G232" s="446"/>
      <c r="H232" s="446"/>
      <c r="I232" s="446"/>
      <c r="J232" s="417"/>
      <c r="K232" s="417"/>
      <c r="L232" s="417"/>
      <c r="M232" s="417"/>
      <c r="N232" s="417"/>
      <c r="O232" s="417"/>
      <c r="P232" s="417"/>
      <c r="Q232" s="417"/>
      <c r="R232" s="417"/>
      <c r="S232" s="417"/>
      <c r="T232" s="417"/>
      <c r="U232" s="417"/>
      <c r="V232" s="417"/>
      <c r="W232" s="417"/>
      <c r="X232" s="417"/>
      <c r="Y232" s="417"/>
      <c r="Z232" s="417"/>
    </row>
    <row r="233" spans="1:26" ht="15.75" customHeight="1" x14ac:dyDescent="0.2">
      <c r="A233" s="417"/>
      <c r="B233" s="453"/>
      <c r="C233" s="454"/>
      <c r="D233" s="446"/>
      <c r="E233" s="446"/>
      <c r="F233" s="446"/>
      <c r="G233" s="446"/>
      <c r="H233" s="446"/>
      <c r="I233" s="446"/>
      <c r="J233" s="417"/>
      <c r="K233" s="417"/>
      <c r="L233" s="417"/>
      <c r="M233" s="417"/>
      <c r="N233" s="417"/>
      <c r="O233" s="417"/>
      <c r="P233" s="417"/>
      <c r="Q233" s="417"/>
      <c r="R233" s="417"/>
      <c r="S233" s="417"/>
      <c r="T233" s="417"/>
      <c r="U233" s="417"/>
      <c r="V233" s="417"/>
      <c r="W233" s="417"/>
      <c r="X233" s="417"/>
      <c r="Y233" s="417"/>
      <c r="Z233" s="417"/>
    </row>
    <row r="234" spans="1:26" ht="15.75" customHeight="1" x14ac:dyDescent="0.2">
      <c r="A234" s="417"/>
      <c r="B234" s="453"/>
      <c r="C234" s="454"/>
      <c r="D234" s="446"/>
      <c r="E234" s="446"/>
      <c r="F234" s="446"/>
      <c r="G234" s="446"/>
      <c r="H234" s="446"/>
      <c r="I234" s="446"/>
      <c r="J234" s="417"/>
      <c r="K234" s="417"/>
      <c r="L234" s="417"/>
      <c r="M234" s="417"/>
      <c r="N234" s="417"/>
      <c r="O234" s="417"/>
      <c r="P234" s="417"/>
      <c r="Q234" s="417"/>
      <c r="R234" s="417"/>
      <c r="S234" s="417"/>
      <c r="T234" s="417"/>
      <c r="U234" s="417"/>
      <c r="V234" s="417"/>
      <c r="W234" s="417"/>
      <c r="X234" s="417"/>
      <c r="Y234" s="417"/>
      <c r="Z234" s="417"/>
    </row>
    <row r="235" spans="1:26" ht="15.75" customHeight="1" x14ac:dyDescent="0.2">
      <c r="A235" s="417"/>
      <c r="B235" s="453"/>
      <c r="C235" s="454"/>
      <c r="D235" s="446"/>
      <c r="E235" s="446"/>
      <c r="F235" s="446"/>
      <c r="G235" s="446"/>
      <c r="H235" s="446"/>
      <c r="I235" s="446"/>
      <c r="J235" s="417"/>
      <c r="K235" s="417"/>
      <c r="L235" s="417"/>
      <c r="M235" s="417"/>
      <c r="N235" s="417"/>
      <c r="O235" s="417"/>
      <c r="P235" s="417"/>
      <c r="Q235" s="417"/>
      <c r="R235" s="417"/>
      <c r="S235" s="417"/>
      <c r="T235" s="417"/>
      <c r="U235" s="417"/>
      <c r="V235" s="417"/>
      <c r="W235" s="417"/>
      <c r="X235" s="417"/>
      <c r="Y235" s="417"/>
      <c r="Z235" s="417"/>
    </row>
    <row r="236" spans="1:26" ht="15.75" customHeight="1" x14ac:dyDescent="0.2">
      <c r="A236" s="417"/>
      <c r="B236" s="453"/>
      <c r="C236" s="454"/>
      <c r="D236" s="446"/>
      <c r="E236" s="446"/>
      <c r="F236" s="446"/>
      <c r="G236" s="446"/>
      <c r="H236" s="446"/>
      <c r="I236" s="446"/>
      <c r="J236" s="417"/>
      <c r="K236" s="417"/>
      <c r="L236" s="417"/>
      <c r="M236" s="417"/>
      <c r="N236" s="417"/>
      <c r="O236" s="417"/>
      <c r="P236" s="417"/>
      <c r="Q236" s="417"/>
      <c r="R236" s="417"/>
      <c r="S236" s="417"/>
      <c r="T236" s="417"/>
      <c r="U236" s="417"/>
      <c r="V236" s="417"/>
      <c r="W236" s="417"/>
      <c r="X236" s="417"/>
      <c r="Y236" s="417"/>
      <c r="Z236" s="417"/>
    </row>
    <row r="237" spans="1:26" ht="15.75" customHeight="1" x14ac:dyDescent="0.2">
      <c r="A237" s="417"/>
      <c r="B237" s="453"/>
      <c r="C237" s="454"/>
      <c r="D237" s="446"/>
      <c r="E237" s="446"/>
      <c r="F237" s="446"/>
      <c r="G237" s="446"/>
      <c r="H237" s="446"/>
      <c r="I237" s="446"/>
      <c r="J237" s="417"/>
      <c r="K237" s="417"/>
      <c r="L237" s="417"/>
      <c r="M237" s="417"/>
      <c r="N237" s="417"/>
      <c r="O237" s="417"/>
      <c r="P237" s="417"/>
      <c r="Q237" s="417"/>
      <c r="R237" s="417"/>
      <c r="S237" s="417"/>
      <c r="T237" s="417"/>
      <c r="U237" s="417"/>
      <c r="V237" s="417"/>
      <c r="W237" s="417"/>
      <c r="X237" s="417"/>
      <c r="Y237" s="417"/>
      <c r="Z237" s="417"/>
    </row>
    <row r="238" spans="1:26" ht="15.75" customHeight="1" x14ac:dyDescent="0.2">
      <c r="A238" s="417"/>
      <c r="B238" s="453"/>
      <c r="C238" s="454"/>
      <c r="D238" s="446"/>
      <c r="E238" s="446"/>
      <c r="F238" s="446"/>
      <c r="G238" s="446"/>
      <c r="H238" s="446"/>
      <c r="I238" s="446"/>
      <c r="J238" s="417"/>
      <c r="K238" s="417"/>
      <c r="L238" s="417"/>
      <c r="M238" s="417"/>
      <c r="N238" s="417"/>
      <c r="O238" s="417"/>
      <c r="P238" s="417"/>
      <c r="Q238" s="417"/>
      <c r="R238" s="417"/>
      <c r="S238" s="417"/>
      <c r="T238" s="417"/>
      <c r="U238" s="417"/>
      <c r="V238" s="417"/>
      <c r="W238" s="417"/>
      <c r="X238" s="417"/>
      <c r="Y238" s="417"/>
      <c r="Z238" s="417"/>
    </row>
    <row r="239" spans="1:26" ht="15.75" customHeight="1" x14ac:dyDescent="0.2">
      <c r="A239" s="417"/>
      <c r="B239" s="453"/>
      <c r="C239" s="454"/>
      <c r="D239" s="446"/>
      <c r="E239" s="446"/>
      <c r="F239" s="446"/>
      <c r="G239" s="446"/>
      <c r="H239" s="446"/>
      <c r="I239" s="446"/>
      <c r="J239" s="417"/>
      <c r="K239" s="417"/>
      <c r="L239" s="417"/>
      <c r="M239" s="417"/>
      <c r="N239" s="417"/>
      <c r="O239" s="417"/>
      <c r="P239" s="417"/>
      <c r="Q239" s="417"/>
      <c r="R239" s="417"/>
      <c r="S239" s="417"/>
      <c r="T239" s="417"/>
      <c r="U239" s="417"/>
      <c r="V239" s="417"/>
      <c r="W239" s="417"/>
      <c r="X239" s="417"/>
      <c r="Y239" s="417"/>
      <c r="Z239" s="417"/>
    </row>
    <row r="240" spans="1:26" ht="15.75" customHeight="1" x14ac:dyDescent="0.2">
      <c r="A240" s="417"/>
      <c r="B240" s="453"/>
      <c r="C240" s="454"/>
      <c r="D240" s="446"/>
      <c r="E240" s="446"/>
      <c r="F240" s="446"/>
      <c r="G240" s="446"/>
      <c r="H240" s="446"/>
      <c r="I240" s="446"/>
      <c r="J240" s="417"/>
      <c r="K240" s="417"/>
      <c r="L240" s="417"/>
      <c r="M240" s="417"/>
      <c r="N240" s="417"/>
      <c r="O240" s="417"/>
      <c r="P240" s="417"/>
      <c r="Q240" s="417"/>
      <c r="R240" s="417"/>
      <c r="S240" s="417"/>
      <c r="T240" s="417"/>
      <c r="U240" s="417"/>
      <c r="V240" s="417"/>
      <c r="W240" s="417"/>
      <c r="X240" s="417"/>
      <c r="Y240" s="417"/>
      <c r="Z240" s="417"/>
    </row>
    <row r="241" spans="1:26" ht="15.75" customHeight="1" x14ac:dyDescent="0.2">
      <c r="A241" s="417"/>
      <c r="B241" s="453"/>
      <c r="C241" s="454"/>
      <c r="D241" s="446"/>
      <c r="E241" s="446"/>
      <c r="F241" s="446"/>
      <c r="G241" s="446"/>
      <c r="H241" s="446"/>
      <c r="I241" s="446"/>
      <c r="J241" s="417"/>
      <c r="K241" s="417"/>
      <c r="L241" s="417"/>
      <c r="M241" s="417"/>
      <c r="N241" s="417"/>
      <c r="O241" s="417"/>
      <c r="P241" s="417"/>
      <c r="Q241" s="417"/>
      <c r="R241" s="417"/>
      <c r="S241" s="417"/>
      <c r="T241" s="417"/>
      <c r="U241" s="417"/>
      <c r="V241" s="417"/>
      <c r="W241" s="417"/>
      <c r="X241" s="417"/>
      <c r="Y241" s="417"/>
      <c r="Z241" s="417"/>
    </row>
    <row r="242" spans="1:26" ht="15.75" customHeight="1" x14ac:dyDescent="0.2">
      <c r="A242" s="417"/>
      <c r="B242" s="453"/>
      <c r="C242" s="454"/>
      <c r="D242" s="446"/>
      <c r="E242" s="446"/>
      <c r="F242" s="446"/>
      <c r="G242" s="446"/>
      <c r="H242" s="446"/>
      <c r="I242" s="446"/>
      <c r="J242" s="417"/>
      <c r="K242" s="417"/>
      <c r="L242" s="417"/>
      <c r="M242" s="417"/>
      <c r="N242" s="417"/>
      <c r="O242" s="417"/>
      <c r="P242" s="417"/>
      <c r="Q242" s="417"/>
      <c r="R242" s="417"/>
      <c r="S242" s="417"/>
      <c r="T242" s="417"/>
      <c r="U242" s="417"/>
      <c r="V242" s="417"/>
      <c r="W242" s="417"/>
      <c r="X242" s="417"/>
      <c r="Y242" s="417"/>
      <c r="Z242" s="417"/>
    </row>
    <row r="243" spans="1:26" ht="15.75" customHeight="1" x14ac:dyDescent="0.2">
      <c r="A243" s="417"/>
      <c r="B243" s="453"/>
      <c r="C243" s="454"/>
      <c r="D243" s="446"/>
      <c r="E243" s="446"/>
      <c r="F243" s="446"/>
      <c r="G243" s="446"/>
      <c r="H243" s="446"/>
      <c r="I243" s="446"/>
      <c r="J243" s="417"/>
      <c r="K243" s="417"/>
      <c r="L243" s="417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  <c r="Z243" s="417"/>
    </row>
    <row r="244" spans="1:26" ht="15.75" customHeight="1" x14ac:dyDescent="0.2">
      <c r="A244" s="417"/>
      <c r="B244" s="453"/>
      <c r="C244" s="454"/>
      <c r="D244" s="446"/>
      <c r="E244" s="446"/>
      <c r="F244" s="446"/>
      <c r="G244" s="446"/>
      <c r="H244" s="446"/>
      <c r="I244" s="446"/>
      <c r="J244" s="417"/>
      <c r="K244" s="417"/>
      <c r="L244" s="417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  <c r="Z244" s="417"/>
    </row>
    <row r="245" spans="1:26" ht="15.75" customHeight="1" x14ac:dyDescent="0.2">
      <c r="A245" s="417"/>
      <c r="B245" s="453"/>
      <c r="C245" s="454"/>
      <c r="D245" s="446"/>
      <c r="E245" s="446"/>
      <c r="F245" s="446"/>
      <c r="G245" s="446"/>
      <c r="H245" s="446"/>
      <c r="I245" s="446"/>
      <c r="J245" s="417"/>
      <c r="K245" s="417"/>
      <c r="L245" s="417"/>
      <c r="M245" s="417"/>
      <c r="N245" s="417"/>
      <c r="O245" s="417"/>
      <c r="P245" s="417"/>
      <c r="Q245" s="417"/>
      <c r="R245" s="417"/>
      <c r="S245" s="417"/>
      <c r="T245" s="417"/>
      <c r="U245" s="417"/>
      <c r="V245" s="417"/>
      <c r="W245" s="417"/>
      <c r="X245" s="417"/>
      <c r="Y245" s="417"/>
      <c r="Z245" s="417"/>
    </row>
    <row r="246" spans="1:26" ht="15.75" customHeight="1" x14ac:dyDescent="0.2">
      <c r="A246" s="417"/>
      <c r="B246" s="453"/>
      <c r="C246" s="454"/>
      <c r="D246" s="446"/>
      <c r="E246" s="446"/>
      <c r="F246" s="446"/>
      <c r="G246" s="446"/>
      <c r="H246" s="446"/>
      <c r="I246" s="446"/>
      <c r="J246" s="417"/>
      <c r="K246" s="417"/>
      <c r="L246" s="417"/>
      <c r="M246" s="417"/>
      <c r="N246" s="417"/>
      <c r="O246" s="417"/>
      <c r="P246" s="417"/>
      <c r="Q246" s="417"/>
      <c r="R246" s="417"/>
      <c r="S246" s="417"/>
      <c r="T246" s="417"/>
      <c r="U246" s="417"/>
      <c r="V246" s="417"/>
      <c r="W246" s="417"/>
      <c r="X246" s="417"/>
      <c r="Y246" s="417"/>
      <c r="Z246" s="417"/>
    </row>
    <row r="247" spans="1:26" ht="15.75" customHeight="1" x14ac:dyDescent="0.2">
      <c r="A247" s="417"/>
      <c r="B247" s="453"/>
      <c r="C247" s="454"/>
      <c r="D247" s="446"/>
      <c r="E247" s="446"/>
      <c r="F247" s="446"/>
      <c r="G247" s="446"/>
      <c r="H247" s="446"/>
      <c r="I247" s="446"/>
      <c r="J247" s="417"/>
      <c r="K247" s="417"/>
      <c r="L247" s="417"/>
      <c r="M247" s="417"/>
      <c r="N247" s="417"/>
      <c r="O247" s="417"/>
      <c r="P247" s="417"/>
      <c r="Q247" s="417"/>
      <c r="R247" s="417"/>
      <c r="S247" s="417"/>
      <c r="T247" s="417"/>
      <c r="U247" s="417"/>
      <c r="V247" s="417"/>
      <c r="W247" s="417"/>
      <c r="X247" s="417"/>
      <c r="Y247" s="417"/>
      <c r="Z247" s="417"/>
    </row>
    <row r="248" spans="1:26" ht="15.75" customHeight="1" x14ac:dyDescent="0.2">
      <c r="A248" s="417"/>
      <c r="B248" s="453"/>
      <c r="C248" s="454"/>
      <c r="D248" s="446"/>
      <c r="E248" s="446"/>
      <c r="F248" s="446"/>
      <c r="G248" s="446"/>
      <c r="H248" s="446"/>
      <c r="I248" s="446"/>
      <c r="J248" s="417"/>
      <c r="K248" s="417"/>
      <c r="L248" s="417"/>
      <c r="M248" s="417"/>
      <c r="N248" s="417"/>
      <c r="O248" s="417"/>
      <c r="P248" s="417"/>
      <c r="Q248" s="417"/>
      <c r="R248" s="417"/>
      <c r="S248" s="417"/>
      <c r="T248" s="417"/>
      <c r="U248" s="417"/>
      <c r="V248" s="417"/>
      <c r="W248" s="417"/>
      <c r="X248" s="417"/>
      <c r="Y248" s="417"/>
      <c r="Z248" s="417"/>
    </row>
    <row r="249" spans="1:26" ht="15.75" customHeight="1" x14ac:dyDescent="0.2">
      <c r="A249" s="417"/>
      <c r="B249" s="453"/>
      <c r="C249" s="454"/>
      <c r="D249" s="446"/>
      <c r="E249" s="446"/>
      <c r="F249" s="446"/>
      <c r="G249" s="446"/>
      <c r="H249" s="446"/>
      <c r="I249" s="446"/>
      <c r="J249" s="417"/>
      <c r="K249" s="417"/>
      <c r="L249" s="417"/>
      <c r="M249" s="417"/>
      <c r="N249" s="417"/>
      <c r="O249" s="417"/>
      <c r="P249" s="417"/>
      <c r="Q249" s="417"/>
      <c r="R249" s="417"/>
      <c r="S249" s="417"/>
      <c r="T249" s="417"/>
      <c r="U249" s="417"/>
      <c r="V249" s="417"/>
      <c r="W249" s="417"/>
      <c r="X249" s="417"/>
      <c r="Y249" s="417"/>
      <c r="Z249" s="417"/>
    </row>
    <row r="250" spans="1:26" ht="15.75" customHeight="1" x14ac:dyDescent="0.2">
      <c r="A250" s="417"/>
      <c r="B250" s="453"/>
      <c r="C250" s="454"/>
      <c r="D250" s="446"/>
      <c r="E250" s="446"/>
      <c r="F250" s="446"/>
      <c r="G250" s="446"/>
      <c r="H250" s="446"/>
      <c r="I250" s="446"/>
      <c r="J250" s="417"/>
      <c r="K250" s="417"/>
      <c r="L250" s="417"/>
      <c r="M250" s="417"/>
      <c r="N250" s="417"/>
      <c r="O250" s="417"/>
      <c r="P250" s="417"/>
      <c r="Q250" s="417"/>
      <c r="R250" s="417"/>
      <c r="S250" s="417"/>
      <c r="T250" s="417"/>
      <c r="U250" s="417"/>
      <c r="V250" s="417"/>
      <c r="W250" s="417"/>
      <c r="X250" s="417"/>
      <c r="Y250" s="417"/>
      <c r="Z250" s="417"/>
    </row>
    <row r="251" spans="1:26" ht="15.75" customHeight="1" x14ac:dyDescent="0.2">
      <c r="A251" s="417"/>
      <c r="B251" s="453"/>
      <c r="C251" s="454"/>
      <c r="D251" s="446"/>
      <c r="E251" s="446"/>
      <c r="F251" s="446"/>
      <c r="G251" s="446"/>
      <c r="H251" s="446"/>
      <c r="I251" s="446"/>
      <c r="J251" s="417"/>
      <c r="K251" s="417"/>
      <c r="L251" s="417"/>
      <c r="M251" s="417"/>
      <c r="N251" s="417"/>
      <c r="O251" s="417"/>
      <c r="P251" s="417"/>
      <c r="Q251" s="417"/>
      <c r="R251" s="417"/>
      <c r="S251" s="417"/>
      <c r="T251" s="417"/>
      <c r="U251" s="417"/>
      <c r="V251" s="417"/>
      <c r="W251" s="417"/>
      <c r="X251" s="417"/>
      <c r="Y251" s="417"/>
      <c r="Z251" s="417"/>
    </row>
    <row r="252" spans="1:26" ht="15.75" customHeight="1" x14ac:dyDescent="0.2">
      <c r="A252" s="417"/>
      <c r="B252" s="453"/>
      <c r="C252" s="454"/>
      <c r="D252" s="446"/>
      <c r="E252" s="446"/>
      <c r="F252" s="446"/>
      <c r="G252" s="446"/>
      <c r="H252" s="446"/>
      <c r="I252" s="446"/>
      <c r="J252" s="417"/>
      <c r="K252" s="417"/>
      <c r="L252" s="417"/>
      <c r="M252" s="417"/>
      <c r="N252" s="417"/>
      <c r="O252" s="417"/>
      <c r="P252" s="417"/>
      <c r="Q252" s="417"/>
      <c r="R252" s="417"/>
      <c r="S252" s="417"/>
      <c r="T252" s="417"/>
      <c r="U252" s="417"/>
      <c r="V252" s="417"/>
      <c r="W252" s="417"/>
      <c r="X252" s="417"/>
      <c r="Y252" s="417"/>
      <c r="Z252" s="417"/>
    </row>
    <row r="253" spans="1:26" ht="15.75" customHeight="1" x14ac:dyDescent="0.2">
      <c r="A253" s="417"/>
      <c r="B253" s="453"/>
      <c r="C253" s="454"/>
      <c r="D253" s="446"/>
      <c r="E253" s="446"/>
      <c r="F253" s="446"/>
      <c r="G253" s="446"/>
      <c r="H253" s="446"/>
      <c r="I253" s="446"/>
      <c r="J253" s="417"/>
      <c r="K253" s="417"/>
      <c r="L253" s="417"/>
      <c r="M253" s="417"/>
      <c r="N253" s="417"/>
      <c r="O253" s="417"/>
      <c r="P253" s="417"/>
      <c r="Q253" s="417"/>
      <c r="R253" s="417"/>
      <c r="S253" s="417"/>
      <c r="T253" s="417"/>
      <c r="U253" s="417"/>
      <c r="V253" s="417"/>
      <c r="W253" s="417"/>
      <c r="X253" s="417"/>
      <c r="Y253" s="417"/>
      <c r="Z253" s="417"/>
    </row>
    <row r="254" spans="1:26" ht="15.75" customHeight="1" x14ac:dyDescent="0.2">
      <c r="A254" s="417"/>
      <c r="B254" s="453"/>
      <c r="C254" s="454"/>
      <c r="D254" s="446"/>
      <c r="E254" s="446"/>
      <c r="F254" s="446"/>
      <c r="G254" s="446"/>
      <c r="H254" s="446"/>
      <c r="I254" s="446"/>
      <c r="J254" s="417"/>
      <c r="K254" s="417"/>
      <c r="L254" s="417"/>
      <c r="M254" s="417"/>
      <c r="N254" s="417"/>
      <c r="O254" s="417"/>
      <c r="P254" s="417"/>
      <c r="Q254" s="417"/>
      <c r="R254" s="417"/>
      <c r="S254" s="417"/>
      <c r="T254" s="417"/>
      <c r="U254" s="417"/>
      <c r="V254" s="417"/>
      <c r="W254" s="417"/>
      <c r="X254" s="417"/>
      <c r="Y254" s="417"/>
      <c r="Z254" s="417"/>
    </row>
    <row r="255" spans="1:26" ht="15.75" customHeight="1" x14ac:dyDescent="0.2">
      <c r="A255" s="417"/>
      <c r="B255" s="453"/>
      <c r="C255" s="454"/>
      <c r="D255" s="446"/>
      <c r="E255" s="446"/>
      <c r="F255" s="446"/>
      <c r="G255" s="446"/>
      <c r="H255" s="446"/>
      <c r="I255" s="446"/>
      <c r="J255" s="417"/>
      <c r="K255" s="417"/>
      <c r="L255" s="417"/>
      <c r="M255" s="417"/>
      <c r="N255" s="417"/>
      <c r="O255" s="417"/>
      <c r="P255" s="417"/>
      <c r="Q255" s="417"/>
      <c r="R255" s="417"/>
      <c r="S255" s="417"/>
      <c r="T255" s="417"/>
      <c r="U255" s="417"/>
      <c r="V255" s="417"/>
      <c r="W255" s="417"/>
      <c r="X255" s="417"/>
      <c r="Y255" s="417"/>
      <c r="Z255" s="417"/>
    </row>
    <row r="256" spans="1:26" ht="15.75" customHeight="1" x14ac:dyDescent="0.2">
      <c r="A256" s="417"/>
      <c r="B256" s="453"/>
      <c r="C256" s="454"/>
      <c r="D256" s="446"/>
      <c r="E256" s="446"/>
      <c r="F256" s="446"/>
      <c r="G256" s="446"/>
      <c r="H256" s="446"/>
      <c r="I256" s="446"/>
      <c r="J256" s="417"/>
      <c r="K256" s="417"/>
      <c r="L256" s="417"/>
      <c r="M256" s="417"/>
      <c r="N256" s="417"/>
      <c r="O256" s="417"/>
      <c r="P256" s="417"/>
      <c r="Q256" s="417"/>
      <c r="R256" s="417"/>
      <c r="S256" s="417"/>
      <c r="T256" s="417"/>
      <c r="U256" s="417"/>
      <c r="V256" s="417"/>
      <c r="W256" s="417"/>
      <c r="X256" s="417"/>
      <c r="Y256" s="417"/>
      <c r="Z256" s="417"/>
    </row>
    <row r="257" spans="1:26" ht="15.75" customHeight="1" x14ac:dyDescent="0.2">
      <c r="A257" s="417"/>
      <c r="B257" s="453"/>
      <c r="C257" s="454"/>
      <c r="D257" s="446"/>
      <c r="E257" s="446"/>
      <c r="F257" s="446"/>
      <c r="G257" s="446"/>
      <c r="H257" s="446"/>
      <c r="I257" s="446"/>
      <c r="J257" s="417"/>
      <c r="K257" s="417"/>
      <c r="L257" s="417"/>
      <c r="M257" s="417"/>
      <c r="N257" s="417"/>
      <c r="O257" s="417"/>
      <c r="P257" s="417"/>
      <c r="Q257" s="417"/>
      <c r="R257" s="417"/>
      <c r="S257" s="417"/>
      <c r="T257" s="417"/>
      <c r="U257" s="417"/>
      <c r="V257" s="417"/>
      <c r="W257" s="417"/>
      <c r="X257" s="417"/>
      <c r="Y257" s="417"/>
      <c r="Z257" s="417"/>
    </row>
    <row r="258" spans="1:26" ht="15.75" customHeight="1" x14ac:dyDescent="0.2">
      <c r="A258" s="417"/>
      <c r="B258" s="453"/>
      <c r="C258" s="454"/>
      <c r="D258" s="446"/>
      <c r="E258" s="446"/>
      <c r="F258" s="446"/>
      <c r="G258" s="446"/>
      <c r="H258" s="446"/>
      <c r="I258" s="446"/>
      <c r="J258" s="417"/>
      <c r="K258" s="417"/>
      <c r="L258" s="417"/>
      <c r="M258" s="417"/>
      <c r="N258" s="417"/>
      <c r="O258" s="417"/>
      <c r="P258" s="417"/>
      <c r="Q258" s="417"/>
      <c r="R258" s="417"/>
      <c r="S258" s="417"/>
      <c r="T258" s="417"/>
      <c r="U258" s="417"/>
      <c r="V258" s="417"/>
      <c r="W258" s="417"/>
      <c r="X258" s="417"/>
      <c r="Y258" s="417"/>
      <c r="Z258" s="417"/>
    </row>
    <row r="259" spans="1:26" ht="15.75" customHeight="1" x14ac:dyDescent="0.2">
      <c r="A259" s="417"/>
      <c r="B259" s="453"/>
      <c r="C259" s="454"/>
      <c r="D259" s="446"/>
      <c r="E259" s="446"/>
      <c r="F259" s="446"/>
      <c r="G259" s="446"/>
      <c r="H259" s="446"/>
      <c r="I259" s="446"/>
      <c r="J259" s="417"/>
      <c r="K259" s="417"/>
      <c r="L259" s="417"/>
      <c r="M259" s="417"/>
      <c r="N259" s="417"/>
      <c r="O259" s="417"/>
      <c r="P259" s="417"/>
      <c r="Q259" s="417"/>
      <c r="R259" s="417"/>
      <c r="S259" s="417"/>
      <c r="T259" s="417"/>
      <c r="U259" s="417"/>
      <c r="V259" s="417"/>
      <c r="W259" s="417"/>
      <c r="X259" s="417"/>
      <c r="Y259" s="417"/>
      <c r="Z259" s="417"/>
    </row>
    <row r="260" spans="1:26" ht="15.75" customHeight="1" x14ac:dyDescent="0.2">
      <c r="A260" s="417"/>
      <c r="B260" s="453"/>
      <c r="C260" s="454"/>
      <c r="D260" s="446"/>
      <c r="E260" s="446"/>
      <c r="F260" s="446"/>
      <c r="G260" s="446"/>
      <c r="H260" s="446"/>
      <c r="I260" s="446"/>
      <c r="J260" s="417"/>
      <c r="K260" s="417"/>
      <c r="L260" s="417"/>
      <c r="M260" s="417"/>
      <c r="N260" s="417"/>
      <c r="O260" s="417"/>
      <c r="P260" s="417"/>
      <c r="Q260" s="417"/>
      <c r="R260" s="417"/>
      <c r="S260" s="417"/>
      <c r="T260" s="417"/>
      <c r="U260" s="417"/>
      <c r="V260" s="417"/>
      <c r="W260" s="417"/>
      <c r="X260" s="417"/>
      <c r="Y260" s="417"/>
      <c r="Z260" s="417"/>
    </row>
    <row r="261" spans="1:26" ht="15.75" customHeight="1" x14ac:dyDescent="0.2">
      <c r="A261" s="417"/>
      <c r="B261" s="453"/>
      <c r="C261" s="454"/>
      <c r="D261" s="446"/>
      <c r="E261" s="446"/>
      <c r="F261" s="446"/>
      <c r="G261" s="446"/>
      <c r="H261" s="446"/>
      <c r="I261" s="446"/>
      <c r="J261" s="417"/>
      <c r="K261" s="417"/>
      <c r="L261" s="417"/>
      <c r="M261" s="417"/>
      <c r="N261" s="417"/>
      <c r="O261" s="417"/>
      <c r="P261" s="417"/>
      <c r="Q261" s="417"/>
      <c r="R261" s="417"/>
      <c r="S261" s="417"/>
      <c r="T261" s="417"/>
      <c r="U261" s="417"/>
      <c r="V261" s="417"/>
      <c r="W261" s="417"/>
      <c r="X261" s="417"/>
      <c r="Y261" s="417"/>
      <c r="Z261" s="417"/>
    </row>
    <row r="262" spans="1:26" ht="15.75" customHeight="1" x14ac:dyDescent="0.2">
      <c r="A262" s="417"/>
      <c r="B262" s="453"/>
      <c r="C262" s="454"/>
      <c r="D262" s="446"/>
      <c r="E262" s="446"/>
      <c r="F262" s="446"/>
      <c r="G262" s="446"/>
      <c r="H262" s="446"/>
      <c r="I262" s="446"/>
      <c r="J262" s="417"/>
      <c r="K262" s="417"/>
      <c r="L262" s="417"/>
      <c r="M262" s="417"/>
      <c r="N262" s="417"/>
      <c r="O262" s="417"/>
      <c r="P262" s="417"/>
      <c r="Q262" s="417"/>
      <c r="R262" s="417"/>
      <c r="S262" s="417"/>
      <c r="T262" s="417"/>
      <c r="U262" s="417"/>
      <c r="V262" s="417"/>
      <c r="W262" s="417"/>
      <c r="X262" s="417"/>
      <c r="Y262" s="417"/>
      <c r="Z262" s="417"/>
    </row>
    <row r="263" spans="1:26" ht="15.75" customHeight="1" x14ac:dyDescent="0.2">
      <c r="A263" s="417"/>
      <c r="B263" s="453"/>
      <c r="C263" s="454"/>
      <c r="D263" s="446"/>
      <c r="E263" s="446"/>
      <c r="F263" s="446"/>
      <c r="G263" s="446"/>
      <c r="H263" s="446"/>
      <c r="I263" s="446"/>
      <c r="J263" s="417"/>
      <c r="K263" s="417"/>
      <c r="L263" s="417"/>
      <c r="M263" s="417"/>
      <c r="N263" s="417"/>
      <c r="O263" s="417"/>
      <c r="P263" s="417"/>
      <c r="Q263" s="417"/>
      <c r="R263" s="417"/>
      <c r="S263" s="417"/>
      <c r="T263" s="417"/>
      <c r="U263" s="417"/>
      <c r="V263" s="417"/>
      <c r="W263" s="417"/>
      <c r="X263" s="417"/>
      <c r="Y263" s="417"/>
      <c r="Z263" s="417"/>
    </row>
    <row r="264" spans="1:26" ht="15.75" customHeight="1" x14ac:dyDescent="0.2">
      <c r="A264" s="417"/>
      <c r="B264" s="453"/>
      <c r="C264" s="454"/>
      <c r="D264" s="446"/>
      <c r="E264" s="446"/>
      <c r="F264" s="446"/>
      <c r="G264" s="446"/>
      <c r="H264" s="446"/>
      <c r="I264" s="446"/>
      <c r="J264" s="417"/>
      <c r="K264" s="417"/>
      <c r="L264" s="417"/>
      <c r="M264" s="417"/>
      <c r="N264" s="417"/>
      <c r="O264" s="417"/>
      <c r="P264" s="417"/>
      <c r="Q264" s="417"/>
      <c r="R264" s="417"/>
      <c r="S264" s="417"/>
      <c r="T264" s="417"/>
      <c r="U264" s="417"/>
      <c r="V264" s="417"/>
      <c r="W264" s="417"/>
      <c r="X264" s="417"/>
      <c r="Y264" s="417"/>
      <c r="Z264" s="417"/>
    </row>
    <row r="265" spans="1:26" ht="15.75" customHeight="1" x14ac:dyDescent="0.2">
      <c r="A265" s="417"/>
      <c r="B265" s="453"/>
      <c r="C265" s="454"/>
      <c r="D265" s="446"/>
      <c r="E265" s="446"/>
      <c r="F265" s="446"/>
      <c r="G265" s="446"/>
      <c r="H265" s="446"/>
      <c r="I265" s="446"/>
      <c r="J265" s="417"/>
      <c r="K265" s="417"/>
      <c r="L265" s="417"/>
      <c r="M265" s="417"/>
      <c r="N265" s="417"/>
      <c r="O265" s="417"/>
      <c r="P265" s="417"/>
      <c r="Q265" s="417"/>
      <c r="R265" s="417"/>
      <c r="S265" s="417"/>
      <c r="T265" s="417"/>
      <c r="U265" s="417"/>
      <c r="V265" s="417"/>
      <c r="W265" s="417"/>
      <c r="X265" s="417"/>
      <c r="Y265" s="417"/>
      <c r="Z265" s="417"/>
    </row>
    <row r="266" spans="1:26" ht="15.75" customHeight="1" x14ac:dyDescent="0.2">
      <c r="A266" s="417"/>
      <c r="B266" s="453"/>
      <c r="C266" s="454"/>
      <c r="D266" s="446"/>
      <c r="E266" s="446"/>
      <c r="F266" s="446"/>
      <c r="G266" s="446"/>
      <c r="H266" s="446"/>
      <c r="I266" s="446"/>
      <c r="J266" s="417"/>
      <c r="K266" s="417"/>
      <c r="L266" s="417"/>
      <c r="M266" s="417"/>
      <c r="N266" s="417"/>
      <c r="O266" s="417"/>
      <c r="P266" s="417"/>
      <c r="Q266" s="417"/>
      <c r="R266" s="417"/>
      <c r="S266" s="417"/>
      <c r="T266" s="417"/>
      <c r="U266" s="417"/>
      <c r="V266" s="417"/>
      <c r="W266" s="417"/>
      <c r="X266" s="417"/>
      <c r="Y266" s="417"/>
      <c r="Z266" s="417"/>
    </row>
    <row r="267" spans="1:26" ht="15.75" customHeight="1" x14ac:dyDescent="0.2">
      <c r="A267" s="417"/>
      <c r="B267" s="453"/>
      <c r="C267" s="454"/>
      <c r="D267" s="446"/>
      <c r="E267" s="446"/>
      <c r="F267" s="446"/>
      <c r="G267" s="446"/>
      <c r="H267" s="446"/>
      <c r="I267" s="446"/>
      <c r="J267" s="417"/>
      <c r="K267" s="417"/>
      <c r="L267" s="417"/>
      <c r="M267" s="417"/>
      <c r="N267" s="417"/>
      <c r="O267" s="417"/>
      <c r="P267" s="417"/>
      <c r="Q267" s="417"/>
      <c r="R267" s="417"/>
      <c r="S267" s="417"/>
      <c r="T267" s="417"/>
      <c r="U267" s="417"/>
      <c r="V267" s="417"/>
      <c r="W267" s="417"/>
      <c r="X267" s="417"/>
      <c r="Y267" s="417"/>
      <c r="Z267" s="417"/>
    </row>
    <row r="268" spans="1:26" ht="15.75" customHeight="1" x14ac:dyDescent="0.2">
      <c r="A268" s="417"/>
      <c r="B268" s="453"/>
      <c r="C268" s="454"/>
      <c r="D268" s="446"/>
      <c r="E268" s="446"/>
      <c r="F268" s="446"/>
      <c r="G268" s="446"/>
      <c r="H268" s="446"/>
      <c r="I268" s="446"/>
      <c r="J268" s="417"/>
      <c r="K268" s="417"/>
      <c r="L268" s="417"/>
      <c r="M268" s="417"/>
      <c r="N268" s="417"/>
      <c r="O268" s="417"/>
      <c r="P268" s="417"/>
      <c r="Q268" s="417"/>
      <c r="R268" s="417"/>
      <c r="S268" s="417"/>
      <c r="T268" s="417"/>
      <c r="U268" s="417"/>
      <c r="V268" s="417"/>
      <c r="W268" s="417"/>
      <c r="X268" s="417"/>
      <c r="Y268" s="417"/>
      <c r="Z268" s="417"/>
    </row>
    <row r="269" spans="1:26" ht="15.75" customHeight="1" x14ac:dyDescent="0.2">
      <c r="A269" s="417"/>
      <c r="B269" s="453"/>
      <c r="C269" s="454"/>
      <c r="D269" s="446"/>
      <c r="E269" s="446"/>
      <c r="F269" s="446"/>
      <c r="G269" s="446"/>
      <c r="H269" s="446"/>
      <c r="I269" s="446"/>
      <c r="J269" s="417"/>
      <c r="K269" s="417"/>
      <c r="L269" s="417"/>
      <c r="M269" s="417"/>
      <c r="N269" s="417"/>
      <c r="O269" s="417"/>
      <c r="P269" s="417"/>
      <c r="Q269" s="417"/>
      <c r="R269" s="417"/>
      <c r="S269" s="417"/>
      <c r="T269" s="417"/>
      <c r="U269" s="417"/>
      <c r="V269" s="417"/>
      <c r="W269" s="417"/>
      <c r="X269" s="417"/>
      <c r="Y269" s="417"/>
      <c r="Z269" s="417"/>
    </row>
    <row r="270" spans="1:26" ht="15.75" customHeight="1" x14ac:dyDescent="0.2">
      <c r="A270" s="417"/>
      <c r="B270" s="453"/>
      <c r="C270" s="454"/>
      <c r="D270" s="446"/>
      <c r="E270" s="446"/>
      <c r="F270" s="446"/>
      <c r="G270" s="446"/>
      <c r="H270" s="446"/>
      <c r="I270" s="446"/>
      <c r="J270" s="417"/>
      <c r="K270" s="417"/>
      <c r="L270" s="417"/>
      <c r="M270" s="417"/>
      <c r="N270" s="417"/>
      <c r="O270" s="417"/>
      <c r="P270" s="417"/>
      <c r="Q270" s="417"/>
      <c r="R270" s="417"/>
      <c r="S270" s="417"/>
      <c r="T270" s="417"/>
      <c r="U270" s="417"/>
      <c r="V270" s="417"/>
      <c r="W270" s="417"/>
      <c r="X270" s="417"/>
      <c r="Y270" s="417"/>
      <c r="Z270" s="417"/>
    </row>
    <row r="271" spans="1:26" ht="15.75" customHeight="1" x14ac:dyDescent="0.2">
      <c r="A271" s="417"/>
      <c r="B271" s="453"/>
      <c r="C271" s="454"/>
      <c r="D271" s="446"/>
      <c r="E271" s="446"/>
      <c r="F271" s="446"/>
      <c r="G271" s="446"/>
      <c r="H271" s="446"/>
      <c r="I271" s="446"/>
      <c r="J271" s="417"/>
      <c r="K271" s="417"/>
      <c r="L271" s="417"/>
      <c r="M271" s="417"/>
      <c r="N271" s="417"/>
      <c r="O271" s="417"/>
      <c r="P271" s="417"/>
      <c r="Q271" s="417"/>
      <c r="R271" s="417"/>
      <c r="S271" s="417"/>
      <c r="T271" s="417"/>
      <c r="U271" s="417"/>
      <c r="V271" s="417"/>
      <c r="W271" s="417"/>
      <c r="X271" s="417"/>
      <c r="Y271" s="417"/>
      <c r="Z271" s="417"/>
    </row>
    <row r="272" spans="1:26" ht="15.75" customHeight="1" x14ac:dyDescent="0.2">
      <c r="A272" s="417"/>
      <c r="B272" s="453"/>
      <c r="C272" s="454"/>
      <c r="D272" s="446"/>
      <c r="E272" s="446"/>
      <c r="F272" s="446"/>
      <c r="G272" s="446"/>
      <c r="H272" s="446"/>
      <c r="I272" s="446"/>
      <c r="J272" s="417"/>
      <c r="K272" s="417"/>
      <c r="L272" s="417"/>
      <c r="M272" s="417"/>
      <c r="N272" s="417"/>
      <c r="O272" s="417"/>
      <c r="P272" s="417"/>
      <c r="Q272" s="417"/>
      <c r="R272" s="417"/>
      <c r="S272" s="417"/>
      <c r="T272" s="417"/>
      <c r="U272" s="417"/>
      <c r="V272" s="417"/>
      <c r="W272" s="417"/>
      <c r="X272" s="417"/>
      <c r="Y272" s="417"/>
      <c r="Z272" s="417"/>
    </row>
    <row r="273" spans="1:26" ht="15.75" customHeight="1" x14ac:dyDescent="0.2">
      <c r="A273" s="417"/>
      <c r="B273" s="453"/>
      <c r="C273" s="454"/>
      <c r="D273" s="446"/>
      <c r="E273" s="446"/>
      <c r="F273" s="446"/>
      <c r="G273" s="446"/>
      <c r="H273" s="446"/>
      <c r="I273" s="446"/>
      <c r="J273" s="417"/>
      <c r="K273" s="417"/>
      <c r="L273" s="417"/>
      <c r="M273" s="417"/>
      <c r="N273" s="417"/>
      <c r="O273" s="417"/>
      <c r="P273" s="417"/>
      <c r="Q273" s="417"/>
      <c r="R273" s="417"/>
      <c r="S273" s="417"/>
      <c r="T273" s="417"/>
      <c r="U273" s="417"/>
      <c r="V273" s="417"/>
      <c r="W273" s="417"/>
      <c r="X273" s="417"/>
      <c r="Y273" s="417"/>
      <c r="Z273" s="417"/>
    </row>
    <row r="274" spans="1:26" ht="15.75" customHeight="1" x14ac:dyDescent="0.2">
      <c r="A274" s="417"/>
      <c r="B274" s="453"/>
      <c r="C274" s="454"/>
      <c r="D274" s="446"/>
      <c r="E274" s="446"/>
      <c r="F274" s="446"/>
      <c r="G274" s="446"/>
      <c r="H274" s="446"/>
      <c r="I274" s="446"/>
      <c r="J274" s="417"/>
      <c r="K274" s="417"/>
      <c r="L274" s="417"/>
      <c r="M274" s="417"/>
      <c r="N274" s="417"/>
      <c r="O274" s="417"/>
      <c r="P274" s="417"/>
      <c r="Q274" s="417"/>
      <c r="R274" s="417"/>
      <c r="S274" s="417"/>
      <c r="T274" s="417"/>
      <c r="U274" s="417"/>
      <c r="V274" s="417"/>
      <c r="W274" s="417"/>
      <c r="X274" s="417"/>
      <c r="Y274" s="417"/>
      <c r="Z274" s="417"/>
    </row>
    <row r="275" spans="1:26" ht="15.75" customHeight="1" x14ac:dyDescent="0.2">
      <c r="A275" s="417"/>
      <c r="B275" s="453"/>
      <c r="C275" s="454"/>
      <c r="D275" s="446"/>
      <c r="E275" s="446"/>
      <c r="F275" s="446"/>
      <c r="G275" s="446"/>
      <c r="H275" s="446"/>
      <c r="I275" s="446"/>
      <c r="J275" s="417"/>
      <c r="K275" s="417"/>
      <c r="L275" s="417"/>
      <c r="M275" s="417"/>
      <c r="N275" s="417"/>
      <c r="O275" s="417"/>
      <c r="P275" s="417"/>
      <c r="Q275" s="417"/>
      <c r="R275" s="417"/>
      <c r="S275" s="417"/>
      <c r="T275" s="417"/>
      <c r="U275" s="417"/>
      <c r="V275" s="417"/>
      <c r="W275" s="417"/>
      <c r="X275" s="417"/>
      <c r="Y275" s="417"/>
      <c r="Z275" s="417"/>
    </row>
    <row r="276" spans="1:26" ht="15.75" customHeight="1" x14ac:dyDescent="0.2">
      <c r="A276" s="417"/>
      <c r="B276" s="453"/>
      <c r="C276" s="454"/>
      <c r="D276" s="446"/>
      <c r="E276" s="446"/>
      <c r="F276" s="446"/>
      <c r="G276" s="446"/>
      <c r="H276" s="446"/>
      <c r="I276" s="446"/>
      <c r="J276" s="417"/>
      <c r="K276" s="417"/>
      <c r="L276" s="417"/>
      <c r="M276" s="417"/>
      <c r="N276" s="417"/>
      <c r="O276" s="417"/>
      <c r="P276" s="417"/>
      <c r="Q276" s="417"/>
      <c r="R276" s="417"/>
      <c r="S276" s="417"/>
      <c r="T276" s="417"/>
      <c r="U276" s="417"/>
      <c r="V276" s="417"/>
      <c r="W276" s="417"/>
      <c r="X276" s="417"/>
      <c r="Y276" s="417"/>
      <c r="Z276" s="417"/>
    </row>
    <row r="277" spans="1:26" ht="15.75" customHeight="1" x14ac:dyDescent="0.2">
      <c r="A277" s="417"/>
      <c r="B277" s="453"/>
      <c r="C277" s="454"/>
      <c r="D277" s="446"/>
      <c r="E277" s="446"/>
      <c r="F277" s="446"/>
      <c r="G277" s="446"/>
      <c r="H277" s="446"/>
      <c r="I277" s="446"/>
      <c r="J277" s="417"/>
      <c r="K277" s="417"/>
      <c r="L277" s="417"/>
      <c r="M277" s="417"/>
      <c r="N277" s="417"/>
      <c r="O277" s="417"/>
      <c r="P277" s="417"/>
      <c r="Q277" s="417"/>
      <c r="R277" s="417"/>
      <c r="S277" s="417"/>
      <c r="T277" s="417"/>
      <c r="U277" s="417"/>
      <c r="V277" s="417"/>
      <c r="W277" s="417"/>
      <c r="X277" s="417"/>
      <c r="Y277" s="417"/>
      <c r="Z277" s="417"/>
    </row>
    <row r="278" spans="1:26" ht="15.75" customHeight="1" x14ac:dyDescent="0.2">
      <c r="A278" s="417"/>
      <c r="B278" s="453"/>
      <c r="C278" s="454"/>
      <c r="D278" s="446"/>
      <c r="E278" s="446"/>
      <c r="F278" s="446"/>
      <c r="G278" s="446"/>
      <c r="H278" s="446"/>
      <c r="I278" s="446"/>
      <c r="J278" s="417"/>
      <c r="K278" s="417"/>
      <c r="L278" s="417"/>
      <c r="M278" s="417"/>
      <c r="N278" s="417"/>
      <c r="O278" s="417"/>
      <c r="P278" s="417"/>
      <c r="Q278" s="417"/>
      <c r="R278" s="417"/>
      <c r="S278" s="417"/>
      <c r="T278" s="417"/>
      <c r="U278" s="417"/>
      <c r="V278" s="417"/>
      <c r="W278" s="417"/>
      <c r="X278" s="417"/>
      <c r="Y278" s="417"/>
      <c r="Z278" s="417"/>
    </row>
    <row r="279" spans="1:26" ht="15.75" customHeight="1" x14ac:dyDescent="0.2">
      <c r="A279" s="417"/>
      <c r="B279" s="453"/>
      <c r="C279" s="454"/>
      <c r="D279" s="446"/>
      <c r="E279" s="446"/>
      <c r="F279" s="446"/>
      <c r="G279" s="446"/>
      <c r="H279" s="446"/>
      <c r="I279" s="446"/>
      <c r="J279" s="417"/>
      <c r="K279" s="417"/>
      <c r="L279" s="417"/>
      <c r="M279" s="417"/>
      <c r="N279" s="417"/>
      <c r="O279" s="417"/>
      <c r="P279" s="417"/>
      <c r="Q279" s="417"/>
      <c r="R279" s="417"/>
      <c r="S279" s="417"/>
      <c r="T279" s="417"/>
      <c r="U279" s="417"/>
      <c r="V279" s="417"/>
      <c r="W279" s="417"/>
      <c r="X279" s="417"/>
      <c r="Y279" s="417"/>
      <c r="Z279" s="417"/>
    </row>
    <row r="280" spans="1:26" ht="15.75" customHeight="1" x14ac:dyDescent="0.2">
      <c r="A280" s="417"/>
      <c r="B280" s="453"/>
      <c r="C280" s="454"/>
      <c r="D280" s="446"/>
      <c r="E280" s="446"/>
      <c r="F280" s="446"/>
      <c r="G280" s="446"/>
      <c r="H280" s="446"/>
      <c r="I280" s="446"/>
      <c r="J280" s="417"/>
      <c r="K280" s="417"/>
      <c r="L280" s="417"/>
      <c r="M280" s="417"/>
      <c r="N280" s="417"/>
      <c r="O280" s="417"/>
      <c r="P280" s="417"/>
      <c r="Q280" s="417"/>
      <c r="R280" s="417"/>
      <c r="S280" s="417"/>
      <c r="T280" s="417"/>
      <c r="U280" s="417"/>
      <c r="V280" s="417"/>
      <c r="W280" s="417"/>
      <c r="X280" s="417"/>
      <c r="Y280" s="417"/>
      <c r="Z280" s="417"/>
    </row>
    <row r="281" spans="1:26" ht="15.75" customHeight="1" x14ac:dyDescent="0.2">
      <c r="A281" s="417"/>
      <c r="B281" s="453"/>
      <c r="C281" s="454"/>
      <c r="D281" s="446"/>
      <c r="E281" s="446"/>
      <c r="F281" s="446"/>
      <c r="G281" s="446"/>
      <c r="H281" s="446"/>
      <c r="I281" s="446"/>
      <c r="J281" s="417"/>
      <c r="K281" s="417"/>
      <c r="L281" s="417"/>
      <c r="M281" s="417"/>
      <c r="N281" s="417"/>
      <c r="O281" s="417"/>
      <c r="P281" s="417"/>
      <c r="Q281" s="417"/>
      <c r="R281" s="417"/>
      <c r="S281" s="417"/>
      <c r="T281" s="417"/>
      <c r="U281" s="417"/>
      <c r="V281" s="417"/>
      <c r="W281" s="417"/>
      <c r="X281" s="417"/>
      <c r="Y281" s="417"/>
      <c r="Z281" s="417"/>
    </row>
    <row r="282" spans="1:26" ht="15.75" customHeight="1" x14ac:dyDescent="0.2">
      <c r="A282" s="417"/>
      <c r="B282" s="453"/>
      <c r="C282" s="454"/>
      <c r="D282" s="446"/>
      <c r="E282" s="446"/>
      <c r="F282" s="446"/>
      <c r="G282" s="446"/>
      <c r="H282" s="446"/>
      <c r="I282" s="446"/>
      <c r="J282" s="417"/>
      <c r="K282" s="417"/>
      <c r="L282" s="417"/>
      <c r="M282" s="417"/>
      <c r="N282" s="417"/>
      <c r="O282" s="417"/>
      <c r="P282" s="417"/>
      <c r="Q282" s="417"/>
      <c r="R282" s="417"/>
      <c r="S282" s="417"/>
      <c r="T282" s="417"/>
      <c r="U282" s="417"/>
      <c r="V282" s="417"/>
      <c r="W282" s="417"/>
      <c r="X282" s="417"/>
      <c r="Y282" s="417"/>
      <c r="Z282" s="417"/>
    </row>
    <row r="283" spans="1:26" ht="15.75" customHeight="1" x14ac:dyDescent="0.2">
      <c r="A283" s="417"/>
      <c r="B283" s="453"/>
      <c r="C283" s="454"/>
      <c r="D283" s="446"/>
      <c r="E283" s="446"/>
      <c r="F283" s="446"/>
      <c r="G283" s="446"/>
      <c r="H283" s="446"/>
      <c r="I283" s="446"/>
      <c r="J283" s="417"/>
      <c r="K283" s="417"/>
      <c r="L283" s="417"/>
      <c r="M283" s="417"/>
      <c r="N283" s="417"/>
      <c r="O283" s="417"/>
      <c r="P283" s="417"/>
      <c r="Q283" s="417"/>
      <c r="R283" s="417"/>
      <c r="S283" s="417"/>
      <c r="T283" s="417"/>
      <c r="U283" s="417"/>
      <c r="V283" s="417"/>
      <c r="W283" s="417"/>
      <c r="X283" s="417"/>
      <c r="Y283" s="417"/>
      <c r="Z283" s="417"/>
    </row>
    <row r="284" spans="1:26" ht="15.75" customHeight="1" x14ac:dyDescent="0.2">
      <c r="A284" s="417"/>
      <c r="B284" s="453"/>
      <c r="C284" s="454"/>
      <c r="D284" s="446"/>
      <c r="E284" s="446"/>
      <c r="F284" s="446"/>
      <c r="G284" s="446"/>
      <c r="H284" s="446"/>
      <c r="I284" s="446"/>
      <c r="J284" s="417"/>
      <c r="K284" s="417"/>
      <c r="L284" s="417"/>
      <c r="M284" s="417"/>
      <c r="N284" s="417"/>
      <c r="O284" s="417"/>
      <c r="P284" s="417"/>
      <c r="Q284" s="417"/>
      <c r="R284" s="417"/>
      <c r="S284" s="417"/>
      <c r="T284" s="417"/>
      <c r="U284" s="417"/>
      <c r="V284" s="417"/>
      <c r="W284" s="417"/>
      <c r="X284" s="417"/>
      <c r="Y284" s="417"/>
      <c r="Z284" s="417"/>
    </row>
    <row r="285" spans="1:26" ht="15.75" customHeight="1" x14ac:dyDescent="0.2">
      <c r="A285" s="417"/>
      <c r="B285" s="453"/>
      <c r="C285" s="454"/>
      <c r="D285" s="446"/>
      <c r="E285" s="446"/>
      <c r="F285" s="446"/>
      <c r="G285" s="446"/>
      <c r="H285" s="446"/>
      <c r="I285" s="446"/>
      <c r="J285" s="417"/>
      <c r="K285" s="417"/>
      <c r="L285" s="417"/>
      <c r="M285" s="417"/>
      <c r="N285" s="417"/>
      <c r="O285" s="417"/>
      <c r="P285" s="417"/>
      <c r="Q285" s="417"/>
      <c r="R285" s="417"/>
      <c r="S285" s="417"/>
      <c r="T285" s="417"/>
      <c r="U285" s="417"/>
      <c r="V285" s="417"/>
      <c r="W285" s="417"/>
      <c r="X285" s="417"/>
      <c r="Y285" s="417"/>
      <c r="Z285" s="417"/>
    </row>
    <row r="286" spans="1:26" ht="15.75" customHeight="1" x14ac:dyDescent="0.2">
      <c r="A286" s="417"/>
      <c r="B286" s="453"/>
      <c r="C286" s="454"/>
      <c r="D286" s="446"/>
      <c r="E286" s="446"/>
      <c r="F286" s="446"/>
      <c r="G286" s="446"/>
      <c r="H286" s="446"/>
      <c r="I286" s="446"/>
      <c r="J286" s="417"/>
      <c r="K286" s="417"/>
      <c r="L286" s="417"/>
      <c r="M286" s="417"/>
      <c r="N286" s="417"/>
      <c r="O286" s="417"/>
      <c r="P286" s="417"/>
      <c r="Q286" s="417"/>
      <c r="R286" s="417"/>
      <c r="S286" s="417"/>
      <c r="T286" s="417"/>
      <c r="U286" s="417"/>
      <c r="V286" s="417"/>
      <c r="W286" s="417"/>
      <c r="X286" s="417"/>
      <c r="Y286" s="417"/>
      <c r="Z286" s="417"/>
    </row>
    <row r="287" spans="1:26" ht="15.75" customHeight="1" x14ac:dyDescent="0.2">
      <c r="A287" s="417"/>
      <c r="B287" s="453"/>
      <c r="C287" s="454"/>
      <c r="D287" s="446"/>
      <c r="E287" s="446"/>
      <c r="F287" s="446"/>
      <c r="G287" s="446"/>
      <c r="H287" s="446"/>
      <c r="I287" s="446"/>
      <c r="J287" s="417"/>
      <c r="K287" s="417"/>
      <c r="L287" s="417"/>
      <c r="M287" s="417"/>
      <c r="N287" s="417"/>
      <c r="O287" s="417"/>
      <c r="P287" s="417"/>
      <c r="Q287" s="417"/>
      <c r="R287" s="417"/>
      <c r="S287" s="417"/>
      <c r="T287" s="417"/>
      <c r="U287" s="417"/>
      <c r="V287" s="417"/>
      <c r="W287" s="417"/>
      <c r="X287" s="417"/>
      <c r="Y287" s="417"/>
      <c r="Z287" s="417"/>
    </row>
    <row r="288" spans="1:26" ht="15.75" customHeight="1" x14ac:dyDescent="0.2">
      <c r="A288" s="417"/>
      <c r="B288" s="453"/>
      <c r="C288" s="454"/>
      <c r="D288" s="446"/>
      <c r="E288" s="446"/>
      <c r="F288" s="446"/>
      <c r="G288" s="446"/>
      <c r="H288" s="446"/>
      <c r="I288" s="446"/>
      <c r="J288" s="417"/>
      <c r="K288" s="417"/>
      <c r="L288" s="417"/>
      <c r="M288" s="417"/>
      <c r="N288" s="417"/>
      <c r="O288" s="417"/>
      <c r="P288" s="417"/>
      <c r="Q288" s="417"/>
      <c r="R288" s="417"/>
      <c r="S288" s="417"/>
      <c r="T288" s="417"/>
      <c r="U288" s="417"/>
      <c r="V288" s="417"/>
      <c r="W288" s="417"/>
      <c r="X288" s="417"/>
      <c r="Y288" s="417"/>
      <c r="Z288" s="417"/>
    </row>
    <row r="289" spans="1:26" ht="15.75" customHeight="1" x14ac:dyDescent="0.2">
      <c r="A289" s="417"/>
      <c r="B289" s="453"/>
      <c r="C289" s="454"/>
      <c r="D289" s="446"/>
      <c r="E289" s="446"/>
      <c r="F289" s="446"/>
      <c r="G289" s="446"/>
      <c r="H289" s="446"/>
      <c r="I289" s="446"/>
      <c r="J289" s="417"/>
      <c r="K289" s="417"/>
      <c r="L289" s="417"/>
      <c r="M289" s="417"/>
      <c r="N289" s="417"/>
      <c r="O289" s="417"/>
      <c r="P289" s="417"/>
      <c r="Q289" s="417"/>
      <c r="R289" s="417"/>
      <c r="S289" s="417"/>
      <c r="T289" s="417"/>
      <c r="U289" s="417"/>
      <c r="V289" s="417"/>
      <c r="W289" s="417"/>
      <c r="X289" s="417"/>
      <c r="Y289" s="417"/>
      <c r="Z289" s="417"/>
    </row>
    <row r="290" spans="1:26" ht="15.75" customHeight="1" x14ac:dyDescent="0.2">
      <c r="A290" s="417"/>
      <c r="B290" s="453"/>
      <c r="C290" s="454"/>
      <c r="D290" s="446"/>
      <c r="E290" s="446"/>
      <c r="F290" s="446"/>
      <c r="G290" s="446"/>
      <c r="H290" s="446"/>
      <c r="I290" s="446"/>
      <c r="J290" s="417"/>
      <c r="K290" s="417"/>
      <c r="L290" s="417"/>
      <c r="M290" s="417"/>
      <c r="N290" s="417"/>
      <c r="O290" s="417"/>
      <c r="P290" s="417"/>
      <c r="Q290" s="417"/>
      <c r="R290" s="417"/>
      <c r="S290" s="417"/>
      <c r="T290" s="417"/>
      <c r="U290" s="417"/>
      <c r="V290" s="417"/>
      <c r="W290" s="417"/>
      <c r="X290" s="417"/>
      <c r="Y290" s="417"/>
      <c r="Z290" s="417"/>
    </row>
    <row r="291" spans="1:26" ht="15.75" customHeight="1" x14ac:dyDescent="0.2">
      <c r="A291" s="417"/>
      <c r="B291" s="453"/>
      <c r="C291" s="454"/>
      <c r="D291" s="446"/>
      <c r="E291" s="446"/>
      <c r="F291" s="446"/>
      <c r="G291" s="446"/>
      <c r="H291" s="446"/>
      <c r="I291" s="446"/>
      <c r="J291" s="417"/>
      <c r="K291" s="417"/>
      <c r="L291" s="417"/>
      <c r="M291" s="417"/>
      <c r="N291" s="417"/>
      <c r="O291" s="417"/>
      <c r="P291" s="417"/>
      <c r="Q291" s="417"/>
      <c r="R291" s="417"/>
      <c r="S291" s="417"/>
      <c r="T291" s="417"/>
      <c r="U291" s="417"/>
      <c r="V291" s="417"/>
      <c r="W291" s="417"/>
      <c r="X291" s="417"/>
      <c r="Y291" s="417"/>
      <c r="Z291" s="417"/>
    </row>
    <row r="292" spans="1:26" ht="15.75" customHeight="1" x14ac:dyDescent="0.2">
      <c r="A292" s="417"/>
      <c r="B292" s="453"/>
      <c r="C292" s="454"/>
      <c r="D292" s="446"/>
      <c r="E292" s="446"/>
      <c r="F292" s="446"/>
      <c r="G292" s="446"/>
      <c r="H292" s="446"/>
      <c r="I292" s="446"/>
      <c r="J292" s="417"/>
      <c r="K292" s="417"/>
      <c r="L292" s="417"/>
      <c r="M292" s="417"/>
      <c r="N292" s="417"/>
      <c r="O292" s="417"/>
      <c r="P292" s="417"/>
      <c r="Q292" s="417"/>
      <c r="R292" s="417"/>
      <c r="S292" s="417"/>
      <c r="T292" s="417"/>
      <c r="U292" s="417"/>
      <c r="V292" s="417"/>
      <c r="W292" s="417"/>
      <c r="X292" s="417"/>
      <c r="Y292" s="417"/>
      <c r="Z292" s="417"/>
    </row>
    <row r="293" spans="1:26" ht="15.75" customHeight="1" x14ac:dyDescent="0.2">
      <c r="A293" s="417"/>
      <c r="B293" s="453"/>
      <c r="C293" s="454"/>
      <c r="D293" s="446"/>
      <c r="E293" s="446"/>
      <c r="F293" s="446"/>
      <c r="G293" s="446"/>
      <c r="H293" s="446"/>
      <c r="I293" s="446"/>
      <c r="J293" s="417"/>
      <c r="K293" s="417"/>
      <c r="L293" s="417"/>
      <c r="M293" s="417"/>
      <c r="N293" s="417"/>
      <c r="O293" s="417"/>
      <c r="P293" s="417"/>
      <c r="Q293" s="417"/>
      <c r="R293" s="417"/>
      <c r="S293" s="417"/>
      <c r="T293" s="417"/>
      <c r="U293" s="417"/>
      <c r="V293" s="417"/>
      <c r="W293" s="417"/>
      <c r="X293" s="417"/>
      <c r="Y293" s="417"/>
      <c r="Z293" s="417"/>
    </row>
    <row r="294" spans="1:26" ht="15.75" customHeight="1" x14ac:dyDescent="0.2">
      <c r="A294" s="417"/>
      <c r="B294" s="453"/>
      <c r="C294" s="454"/>
      <c r="D294" s="446"/>
      <c r="E294" s="446"/>
      <c r="F294" s="446"/>
      <c r="G294" s="446"/>
      <c r="H294" s="446"/>
      <c r="I294" s="446"/>
      <c r="J294" s="417"/>
      <c r="K294" s="417"/>
      <c r="L294" s="417"/>
      <c r="M294" s="417"/>
      <c r="N294" s="417"/>
      <c r="O294" s="417"/>
      <c r="P294" s="417"/>
      <c r="Q294" s="417"/>
      <c r="R294" s="417"/>
      <c r="S294" s="417"/>
      <c r="T294" s="417"/>
      <c r="U294" s="417"/>
      <c r="V294" s="417"/>
      <c r="W294" s="417"/>
      <c r="X294" s="417"/>
      <c r="Y294" s="417"/>
      <c r="Z294" s="417"/>
    </row>
    <row r="295" spans="1:26" ht="15.75" customHeight="1" x14ac:dyDescent="0.2">
      <c r="A295" s="417"/>
      <c r="B295" s="453"/>
      <c r="C295" s="454"/>
      <c r="D295" s="446"/>
      <c r="E295" s="446"/>
      <c r="F295" s="446"/>
      <c r="G295" s="446"/>
      <c r="H295" s="446"/>
      <c r="I295" s="446"/>
      <c r="J295" s="417"/>
      <c r="K295" s="417"/>
      <c r="L295" s="417"/>
      <c r="M295" s="417"/>
      <c r="N295" s="417"/>
      <c r="O295" s="417"/>
      <c r="P295" s="417"/>
      <c r="Q295" s="417"/>
      <c r="R295" s="417"/>
      <c r="S295" s="417"/>
      <c r="T295" s="417"/>
      <c r="U295" s="417"/>
      <c r="V295" s="417"/>
      <c r="W295" s="417"/>
      <c r="X295" s="417"/>
      <c r="Y295" s="417"/>
      <c r="Z295" s="417"/>
    </row>
    <row r="296" spans="1:26" ht="15.75" customHeight="1" x14ac:dyDescent="0.2">
      <c r="A296" s="417"/>
      <c r="B296" s="453"/>
      <c r="C296" s="454"/>
      <c r="D296" s="446"/>
      <c r="E296" s="446"/>
      <c r="F296" s="446"/>
      <c r="G296" s="446"/>
      <c r="H296" s="446"/>
      <c r="I296" s="446"/>
      <c r="J296" s="417"/>
      <c r="K296" s="417"/>
      <c r="L296" s="417"/>
      <c r="M296" s="417"/>
      <c r="N296" s="417"/>
      <c r="O296" s="417"/>
      <c r="P296" s="417"/>
      <c r="Q296" s="417"/>
      <c r="R296" s="417"/>
      <c r="S296" s="417"/>
      <c r="T296" s="417"/>
      <c r="U296" s="417"/>
      <c r="V296" s="417"/>
      <c r="W296" s="417"/>
      <c r="X296" s="417"/>
      <c r="Y296" s="417"/>
      <c r="Z296" s="417"/>
    </row>
    <row r="297" spans="1:26" ht="15.75" customHeight="1" x14ac:dyDescent="0.2">
      <c r="A297" s="417"/>
      <c r="B297" s="453"/>
      <c r="C297" s="454"/>
      <c r="D297" s="446"/>
      <c r="E297" s="446"/>
      <c r="F297" s="446"/>
      <c r="G297" s="446"/>
      <c r="H297" s="446"/>
      <c r="I297" s="446"/>
      <c r="J297" s="417"/>
      <c r="K297" s="417"/>
      <c r="L297" s="417"/>
      <c r="M297" s="417"/>
      <c r="N297" s="417"/>
      <c r="O297" s="417"/>
      <c r="P297" s="417"/>
      <c r="Q297" s="417"/>
      <c r="R297" s="417"/>
      <c r="S297" s="417"/>
      <c r="T297" s="417"/>
      <c r="U297" s="417"/>
      <c r="V297" s="417"/>
      <c r="W297" s="417"/>
      <c r="X297" s="417"/>
      <c r="Y297" s="417"/>
      <c r="Z297" s="417"/>
    </row>
    <row r="298" spans="1:26" ht="15.75" customHeight="1" x14ac:dyDescent="0.2">
      <c r="A298" s="417"/>
      <c r="B298" s="453"/>
      <c r="C298" s="454"/>
      <c r="D298" s="446"/>
      <c r="E298" s="446"/>
      <c r="F298" s="446"/>
      <c r="G298" s="446"/>
      <c r="H298" s="446"/>
      <c r="I298" s="446"/>
      <c r="J298" s="417"/>
      <c r="K298" s="417"/>
      <c r="L298" s="417"/>
      <c r="M298" s="417"/>
      <c r="N298" s="417"/>
      <c r="O298" s="417"/>
      <c r="P298" s="417"/>
      <c r="Q298" s="417"/>
      <c r="R298" s="417"/>
      <c r="S298" s="417"/>
      <c r="T298" s="417"/>
      <c r="U298" s="417"/>
      <c r="V298" s="417"/>
      <c r="W298" s="417"/>
      <c r="X298" s="417"/>
      <c r="Y298" s="417"/>
      <c r="Z298" s="417"/>
    </row>
    <row r="299" spans="1:26" ht="15.75" customHeight="1" x14ac:dyDescent="0.2">
      <c r="A299" s="417"/>
      <c r="B299" s="453"/>
      <c r="C299" s="454"/>
      <c r="D299" s="446"/>
      <c r="E299" s="446"/>
      <c r="F299" s="446"/>
      <c r="G299" s="446"/>
      <c r="H299" s="446"/>
      <c r="I299" s="446"/>
      <c r="J299" s="417"/>
      <c r="K299" s="417"/>
      <c r="L299" s="417"/>
      <c r="M299" s="417"/>
      <c r="N299" s="417"/>
      <c r="O299" s="417"/>
      <c r="P299" s="417"/>
      <c r="Q299" s="417"/>
      <c r="R299" s="417"/>
      <c r="S299" s="417"/>
      <c r="T299" s="417"/>
      <c r="U299" s="417"/>
      <c r="V299" s="417"/>
      <c r="W299" s="417"/>
      <c r="X299" s="417"/>
      <c r="Y299" s="417"/>
      <c r="Z299" s="417"/>
    </row>
    <row r="300" spans="1:26" ht="15.75" customHeight="1" x14ac:dyDescent="0.2">
      <c r="A300" s="417"/>
      <c r="B300" s="453"/>
      <c r="C300" s="454"/>
      <c r="D300" s="446"/>
      <c r="E300" s="446"/>
      <c r="F300" s="446"/>
      <c r="G300" s="446"/>
      <c r="H300" s="446"/>
      <c r="I300" s="446"/>
      <c r="J300" s="417"/>
      <c r="K300" s="417"/>
      <c r="L300" s="417"/>
      <c r="M300" s="417"/>
      <c r="N300" s="417"/>
      <c r="O300" s="417"/>
      <c r="P300" s="417"/>
      <c r="Q300" s="417"/>
      <c r="R300" s="417"/>
      <c r="S300" s="417"/>
      <c r="T300" s="417"/>
      <c r="U300" s="417"/>
      <c r="V300" s="417"/>
      <c r="W300" s="417"/>
      <c r="X300" s="417"/>
      <c r="Y300" s="417"/>
      <c r="Z300" s="417"/>
    </row>
    <row r="301" spans="1:26" ht="15.75" customHeight="1" x14ac:dyDescent="0.2">
      <c r="A301" s="417"/>
      <c r="B301" s="453"/>
      <c r="C301" s="454"/>
      <c r="D301" s="446"/>
      <c r="E301" s="446"/>
      <c r="F301" s="446"/>
      <c r="G301" s="446"/>
      <c r="H301" s="446"/>
      <c r="I301" s="446"/>
      <c r="J301" s="417"/>
      <c r="K301" s="417"/>
      <c r="L301" s="417"/>
      <c r="M301" s="417"/>
      <c r="N301" s="417"/>
      <c r="O301" s="417"/>
      <c r="P301" s="417"/>
      <c r="Q301" s="417"/>
      <c r="R301" s="417"/>
      <c r="S301" s="417"/>
      <c r="T301" s="417"/>
      <c r="U301" s="417"/>
      <c r="V301" s="417"/>
      <c r="W301" s="417"/>
      <c r="X301" s="417"/>
      <c r="Y301" s="417"/>
      <c r="Z301" s="417"/>
    </row>
    <row r="302" spans="1:26" ht="15.75" customHeight="1" x14ac:dyDescent="0.2">
      <c r="A302" s="417"/>
      <c r="B302" s="453"/>
      <c r="C302" s="454"/>
      <c r="D302" s="446"/>
      <c r="E302" s="446"/>
      <c r="F302" s="446"/>
      <c r="G302" s="446"/>
      <c r="H302" s="446"/>
      <c r="I302" s="446"/>
      <c r="J302" s="417"/>
      <c r="K302" s="417"/>
      <c r="L302" s="417"/>
      <c r="M302" s="417"/>
      <c r="N302" s="417"/>
      <c r="O302" s="417"/>
      <c r="P302" s="417"/>
      <c r="Q302" s="417"/>
      <c r="R302" s="417"/>
      <c r="S302" s="417"/>
      <c r="T302" s="417"/>
      <c r="U302" s="417"/>
      <c r="V302" s="417"/>
      <c r="W302" s="417"/>
      <c r="X302" s="417"/>
      <c r="Y302" s="417"/>
      <c r="Z302" s="417"/>
    </row>
    <row r="303" spans="1:26" ht="15.75" customHeight="1" x14ac:dyDescent="0.2">
      <c r="A303" s="417"/>
      <c r="B303" s="453"/>
      <c r="C303" s="454"/>
      <c r="D303" s="446"/>
      <c r="E303" s="446"/>
      <c r="F303" s="446"/>
      <c r="G303" s="446"/>
      <c r="H303" s="446"/>
      <c r="I303" s="446"/>
      <c r="J303" s="417"/>
      <c r="K303" s="417"/>
      <c r="L303" s="417"/>
      <c r="M303" s="417"/>
      <c r="N303" s="417"/>
      <c r="O303" s="417"/>
      <c r="P303" s="417"/>
      <c r="Q303" s="417"/>
      <c r="R303" s="417"/>
      <c r="S303" s="417"/>
      <c r="T303" s="417"/>
      <c r="U303" s="417"/>
      <c r="V303" s="417"/>
      <c r="W303" s="417"/>
      <c r="X303" s="417"/>
      <c r="Y303" s="417"/>
      <c r="Z303" s="417"/>
    </row>
    <row r="304" spans="1:26" ht="15.75" customHeight="1" x14ac:dyDescent="0.2">
      <c r="A304" s="417"/>
      <c r="B304" s="453"/>
      <c r="C304" s="454"/>
      <c r="D304" s="446"/>
      <c r="E304" s="446"/>
      <c r="F304" s="446"/>
      <c r="G304" s="446"/>
      <c r="H304" s="446"/>
      <c r="I304" s="446"/>
      <c r="J304" s="417"/>
      <c r="K304" s="417"/>
      <c r="L304" s="417"/>
      <c r="M304" s="417"/>
      <c r="N304" s="417"/>
      <c r="O304" s="417"/>
      <c r="P304" s="417"/>
      <c r="Q304" s="417"/>
      <c r="R304" s="417"/>
      <c r="S304" s="417"/>
      <c r="T304" s="417"/>
      <c r="U304" s="417"/>
      <c r="V304" s="417"/>
      <c r="W304" s="417"/>
      <c r="X304" s="417"/>
      <c r="Y304" s="417"/>
      <c r="Z304" s="417"/>
    </row>
    <row r="305" spans="1:26" ht="15.75" customHeight="1" x14ac:dyDescent="0.2">
      <c r="A305" s="417"/>
      <c r="B305" s="453"/>
      <c r="C305" s="454"/>
      <c r="D305" s="446"/>
      <c r="E305" s="446"/>
      <c r="F305" s="446"/>
      <c r="G305" s="446"/>
      <c r="H305" s="446"/>
      <c r="I305" s="446"/>
      <c r="J305" s="417"/>
      <c r="K305" s="417"/>
      <c r="L305" s="417"/>
      <c r="M305" s="417"/>
      <c r="N305" s="417"/>
      <c r="O305" s="417"/>
      <c r="P305" s="417"/>
      <c r="Q305" s="417"/>
      <c r="R305" s="417"/>
      <c r="S305" s="417"/>
      <c r="T305" s="417"/>
      <c r="U305" s="417"/>
      <c r="V305" s="417"/>
      <c r="W305" s="417"/>
      <c r="X305" s="417"/>
      <c r="Y305" s="417"/>
      <c r="Z305" s="417"/>
    </row>
    <row r="306" spans="1:26" ht="15.75" customHeight="1" x14ac:dyDescent="0.2">
      <c r="A306" s="417"/>
      <c r="B306" s="453"/>
      <c r="C306" s="454"/>
      <c r="D306" s="446"/>
      <c r="E306" s="446"/>
      <c r="F306" s="446"/>
      <c r="G306" s="446"/>
      <c r="H306" s="446"/>
      <c r="I306" s="446"/>
      <c r="J306" s="417"/>
      <c r="K306" s="417"/>
      <c r="L306" s="417"/>
      <c r="M306" s="417"/>
      <c r="N306" s="417"/>
      <c r="O306" s="417"/>
      <c r="P306" s="417"/>
      <c r="Q306" s="417"/>
      <c r="R306" s="417"/>
      <c r="S306" s="417"/>
      <c r="T306" s="417"/>
      <c r="U306" s="417"/>
      <c r="V306" s="417"/>
      <c r="W306" s="417"/>
      <c r="X306" s="417"/>
      <c r="Y306" s="417"/>
      <c r="Z306" s="417"/>
    </row>
    <row r="307" spans="1:26" ht="15.75" customHeight="1" x14ac:dyDescent="0.2">
      <c r="A307" s="417"/>
      <c r="B307" s="453"/>
      <c r="C307" s="454"/>
      <c r="D307" s="446"/>
      <c r="E307" s="446"/>
      <c r="F307" s="446"/>
      <c r="G307" s="446"/>
      <c r="H307" s="446"/>
      <c r="I307" s="446"/>
      <c r="J307" s="417"/>
      <c r="K307" s="417"/>
      <c r="L307" s="417"/>
      <c r="M307" s="417"/>
      <c r="N307" s="417"/>
      <c r="O307" s="417"/>
      <c r="P307" s="417"/>
      <c r="Q307" s="417"/>
      <c r="R307" s="417"/>
      <c r="S307" s="417"/>
      <c r="T307" s="417"/>
      <c r="U307" s="417"/>
      <c r="V307" s="417"/>
      <c r="W307" s="417"/>
      <c r="X307" s="417"/>
      <c r="Y307" s="417"/>
      <c r="Z307" s="417"/>
    </row>
    <row r="308" spans="1:26" ht="15.75" customHeight="1" x14ac:dyDescent="0.2">
      <c r="A308" s="417"/>
      <c r="B308" s="453"/>
      <c r="C308" s="454"/>
      <c r="D308" s="446"/>
      <c r="E308" s="446"/>
      <c r="F308" s="446"/>
      <c r="G308" s="446"/>
      <c r="H308" s="446"/>
      <c r="I308" s="446"/>
      <c r="J308" s="417"/>
      <c r="K308" s="417"/>
      <c r="L308" s="417"/>
      <c r="M308" s="417"/>
      <c r="N308" s="417"/>
      <c r="O308" s="417"/>
      <c r="P308" s="417"/>
      <c r="Q308" s="417"/>
      <c r="R308" s="417"/>
      <c r="S308" s="417"/>
      <c r="T308" s="417"/>
      <c r="U308" s="417"/>
      <c r="V308" s="417"/>
      <c r="W308" s="417"/>
      <c r="X308" s="417"/>
      <c r="Y308" s="417"/>
      <c r="Z308" s="417"/>
    </row>
    <row r="309" spans="1:26" ht="15.75" customHeight="1" x14ac:dyDescent="0.2">
      <c r="A309" s="417"/>
      <c r="B309" s="453"/>
      <c r="C309" s="454"/>
      <c r="D309" s="446"/>
      <c r="E309" s="446"/>
      <c r="F309" s="446"/>
      <c r="G309" s="446"/>
      <c r="H309" s="446"/>
      <c r="I309" s="446"/>
      <c r="J309" s="417"/>
      <c r="K309" s="417"/>
      <c r="L309" s="417"/>
      <c r="M309" s="417"/>
      <c r="N309" s="417"/>
      <c r="O309" s="417"/>
      <c r="P309" s="417"/>
      <c r="Q309" s="417"/>
      <c r="R309" s="417"/>
      <c r="S309" s="417"/>
      <c r="T309" s="417"/>
      <c r="U309" s="417"/>
      <c r="V309" s="417"/>
      <c r="W309" s="417"/>
      <c r="X309" s="417"/>
      <c r="Y309" s="417"/>
      <c r="Z309" s="417"/>
    </row>
    <row r="310" spans="1:26" ht="15.75" customHeight="1" x14ac:dyDescent="0.2">
      <c r="A310" s="417"/>
      <c r="B310" s="453"/>
      <c r="C310" s="454"/>
      <c r="D310" s="446"/>
      <c r="E310" s="446"/>
      <c r="F310" s="446"/>
      <c r="G310" s="446"/>
      <c r="H310" s="446"/>
      <c r="I310" s="446"/>
      <c r="J310" s="417"/>
      <c r="K310" s="417"/>
      <c r="L310" s="417"/>
      <c r="M310" s="417"/>
      <c r="N310" s="417"/>
      <c r="O310" s="417"/>
      <c r="P310" s="417"/>
      <c r="Q310" s="417"/>
      <c r="R310" s="417"/>
      <c r="S310" s="417"/>
      <c r="T310" s="417"/>
      <c r="U310" s="417"/>
      <c r="V310" s="417"/>
      <c r="W310" s="417"/>
      <c r="X310" s="417"/>
      <c r="Y310" s="417"/>
      <c r="Z310" s="417"/>
    </row>
    <row r="311" spans="1:26" ht="15.75" customHeight="1" x14ac:dyDescent="0.2">
      <c r="A311" s="417"/>
      <c r="B311" s="453"/>
      <c r="C311" s="454"/>
      <c r="D311" s="446"/>
      <c r="E311" s="446"/>
      <c r="F311" s="446"/>
      <c r="G311" s="446"/>
      <c r="H311" s="446"/>
      <c r="I311" s="446"/>
      <c r="J311" s="417"/>
      <c r="K311" s="417"/>
      <c r="L311" s="417"/>
      <c r="M311" s="417"/>
      <c r="N311" s="417"/>
      <c r="O311" s="417"/>
      <c r="P311" s="417"/>
      <c r="Q311" s="417"/>
      <c r="R311" s="417"/>
      <c r="S311" s="417"/>
      <c r="T311" s="417"/>
      <c r="U311" s="417"/>
      <c r="V311" s="417"/>
      <c r="W311" s="417"/>
      <c r="X311" s="417"/>
      <c r="Y311" s="417"/>
      <c r="Z311" s="417"/>
    </row>
    <row r="312" spans="1:26" ht="15.75" customHeight="1" x14ac:dyDescent="0.2">
      <c r="A312" s="417"/>
      <c r="B312" s="453"/>
      <c r="C312" s="454"/>
      <c r="D312" s="446"/>
      <c r="E312" s="446"/>
      <c r="F312" s="446"/>
      <c r="G312" s="446"/>
      <c r="H312" s="446"/>
      <c r="I312" s="446"/>
      <c r="J312" s="417"/>
      <c r="K312" s="417"/>
      <c r="L312" s="417"/>
      <c r="M312" s="417"/>
      <c r="N312" s="417"/>
      <c r="O312" s="417"/>
      <c r="P312" s="417"/>
      <c r="Q312" s="417"/>
      <c r="R312" s="417"/>
      <c r="S312" s="417"/>
      <c r="T312" s="417"/>
      <c r="U312" s="417"/>
      <c r="V312" s="417"/>
      <c r="W312" s="417"/>
      <c r="X312" s="417"/>
      <c r="Y312" s="417"/>
      <c r="Z312" s="417"/>
    </row>
    <row r="313" spans="1:26" ht="15.75" customHeight="1" x14ac:dyDescent="0.2">
      <c r="A313" s="417"/>
      <c r="B313" s="453"/>
      <c r="C313" s="454"/>
      <c r="D313" s="446"/>
      <c r="E313" s="446"/>
      <c r="F313" s="446"/>
      <c r="G313" s="446"/>
      <c r="H313" s="446"/>
      <c r="I313" s="446"/>
      <c r="J313" s="417"/>
      <c r="K313" s="417"/>
      <c r="L313" s="417"/>
      <c r="M313" s="417"/>
      <c r="N313" s="417"/>
      <c r="O313" s="417"/>
      <c r="P313" s="417"/>
      <c r="Q313" s="417"/>
      <c r="R313" s="417"/>
      <c r="S313" s="417"/>
      <c r="T313" s="417"/>
      <c r="U313" s="417"/>
      <c r="V313" s="417"/>
      <c r="W313" s="417"/>
      <c r="X313" s="417"/>
      <c r="Y313" s="417"/>
      <c r="Z313" s="417"/>
    </row>
    <row r="314" spans="1:26" ht="15.75" customHeight="1" x14ac:dyDescent="0.2">
      <c r="A314" s="417"/>
      <c r="B314" s="453"/>
      <c r="C314" s="454"/>
      <c r="D314" s="446"/>
      <c r="E314" s="446"/>
      <c r="F314" s="446"/>
      <c r="G314" s="446"/>
      <c r="H314" s="446"/>
      <c r="I314" s="446"/>
      <c r="J314" s="417"/>
      <c r="K314" s="417"/>
      <c r="L314" s="417"/>
      <c r="M314" s="417"/>
      <c r="N314" s="417"/>
      <c r="O314" s="417"/>
      <c r="P314" s="417"/>
      <c r="Q314" s="417"/>
      <c r="R314" s="417"/>
      <c r="S314" s="417"/>
      <c r="T314" s="417"/>
      <c r="U314" s="417"/>
      <c r="V314" s="417"/>
      <c r="W314" s="417"/>
      <c r="X314" s="417"/>
      <c r="Y314" s="417"/>
      <c r="Z314" s="417"/>
    </row>
    <row r="315" spans="1:26" ht="15.75" customHeight="1" x14ac:dyDescent="0.2">
      <c r="A315" s="417"/>
      <c r="B315" s="453"/>
      <c r="C315" s="454"/>
      <c r="D315" s="446"/>
      <c r="E315" s="446"/>
      <c r="F315" s="446"/>
      <c r="G315" s="446"/>
      <c r="H315" s="446"/>
      <c r="I315" s="446"/>
      <c r="J315" s="417"/>
      <c r="K315" s="417"/>
      <c r="L315" s="417"/>
      <c r="M315" s="417"/>
      <c r="N315" s="417"/>
      <c r="O315" s="417"/>
      <c r="P315" s="417"/>
      <c r="Q315" s="417"/>
      <c r="R315" s="417"/>
      <c r="S315" s="417"/>
      <c r="T315" s="417"/>
      <c r="U315" s="417"/>
      <c r="V315" s="417"/>
      <c r="W315" s="417"/>
      <c r="X315" s="417"/>
      <c r="Y315" s="417"/>
      <c r="Z315" s="417"/>
    </row>
    <row r="316" spans="1:26" ht="15.75" customHeight="1" x14ac:dyDescent="0.2">
      <c r="A316" s="417"/>
      <c r="B316" s="453"/>
      <c r="C316" s="454"/>
      <c r="D316" s="446"/>
      <c r="E316" s="446"/>
      <c r="F316" s="446"/>
      <c r="G316" s="446"/>
      <c r="H316" s="446"/>
      <c r="I316" s="446"/>
      <c r="J316" s="417"/>
      <c r="K316" s="417"/>
      <c r="L316" s="417"/>
      <c r="M316" s="417"/>
      <c r="N316" s="417"/>
      <c r="O316" s="417"/>
      <c r="P316" s="417"/>
      <c r="Q316" s="417"/>
      <c r="R316" s="417"/>
      <c r="S316" s="417"/>
      <c r="T316" s="417"/>
      <c r="U316" s="417"/>
      <c r="V316" s="417"/>
      <c r="W316" s="417"/>
      <c r="X316" s="417"/>
      <c r="Y316" s="417"/>
      <c r="Z316" s="417"/>
    </row>
    <row r="317" spans="1:26" ht="15.75" customHeight="1" x14ac:dyDescent="0.2">
      <c r="A317" s="417"/>
      <c r="B317" s="453"/>
      <c r="C317" s="454"/>
      <c r="D317" s="446"/>
      <c r="E317" s="446"/>
      <c r="F317" s="446"/>
      <c r="G317" s="446"/>
      <c r="H317" s="446"/>
      <c r="I317" s="446"/>
      <c r="J317" s="417"/>
      <c r="K317" s="417"/>
      <c r="L317" s="417"/>
      <c r="M317" s="417"/>
      <c r="N317" s="417"/>
      <c r="O317" s="417"/>
      <c r="P317" s="417"/>
      <c r="Q317" s="417"/>
      <c r="R317" s="417"/>
      <c r="S317" s="417"/>
      <c r="T317" s="417"/>
      <c r="U317" s="417"/>
      <c r="V317" s="417"/>
      <c r="W317" s="417"/>
      <c r="X317" s="417"/>
      <c r="Y317" s="417"/>
      <c r="Z317" s="417"/>
    </row>
    <row r="318" spans="1:26" ht="15.75" customHeight="1" x14ac:dyDescent="0.2">
      <c r="A318" s="417"/>
      <c r="B318" s="453"/>
      <c r="C318" s="454"/>
      <c r="D318" s="446"/>
      <c r="E318" s="446"/>
      <c r="F318" s="446"/>
      <c r="G318" s="446"/>
      <c r="H318" s="446"/>
      <c r="I318" s="446"/>
      <c r="J318" s="417"/>
      <c r="K318" s="417"/>
      <c r="L318" s="417"/>
      <c r="M318" s="417"/>
      <c r="N318" s="417"/>
      <c r="O318" s="417"/>
      <c r="P318" s="417"/>
      <c r="Q318" s="417"/>
      <c r="R318" s="417"/>
      <c r="S318" s="417"/>
      <c r="T318" s="417"/>
      <c r="U318" s="417"/>
      <c r="V318" s="417"/>
      <c r="W318" s="417"/>
      <c r="X318" s="417"/>
      <c r="Y318" s="417"/>
      <c r="Z318" s="417"/>
    </row>
    <row r="319" spans="1:26" ht="15.75" customHeight="1" x14ac:dyDescent="0.2">
      <c r="A319" s="417"/>
      <c r="B319" s="453"/>
      <c r="C319" s="454"/>
      <c r="D319" s="446"/>
      <c r="E319" s="446"/>
      <c r="F319" s="446"/>
      <c r="G319" s="446"/>
      <c r="H319" s="446"/>
      <c r="I319" s="446"/>
      <c r="J319" s="417"/>
      <c r="K319" s="417"/>
      <c r="L319" s="417"/>
      <c r="M319" s="417"/>
      <c r="N319" s="417"/>
      <c r="O319" s="417"/>
      <c r="P319" s="417"/>
      <c r="Q319" s="417"/>
      <c r="R319" s="417"/>
      <c r="S319" s="417"/>
      <c r="T319" s="417"/>
      <c r="U319" s="417"/>
      <c r="V319" s="417"/>
      <c r="W319" s="417"/>
      <c r="X319" s="417"/>
      <c r="Y319" s="417"/>
      <c r="Z319" s="417"/>
    </row>
    <row r="320" spans="1:26" ht="15.75" customHeight="1" x14ac:dyDescent="0.2">
      <c r="A320" s="417"/>
      <c r="B320" s="453"/>
      <c r="C320" s="454"/>
      <c r="D320" s="446"/>
      <c r="E320" s="446"/>
      <c r="F320" s="446"/>
      <c r="G320" s="446"/>
      <c r="H320" s="446"/>
      <c r="I320" s="446"/>
      <c r="J320" s="417"/>
      <c r="K320" s="417"/>
      <c r="L320" s="417"/>
      <c r="M320" s="417"/>
      <c r="N320" s="417"/>
      <c r="O320" s="417"/>
      <c r="P320" s="417"/>
      <c r="Q320" s="417"/>
      <c r="R320" s="417"/>
      <c r="S320" s="417"/>
      <c r="T320" s="417"/>
      <c r="U320" s="417"/>
      <c r="V320" s="417"/>
      <c r="W320" s="417"/>
      <c r="X320" s="417"/>
      <c r="Y320" s="417"/>
      <c r="Z320" s="417"/>
    </row>
    <row r="321" spans="1:26" ht="15.75" customHeight="1" x14ac:dyDescent="0.2">
      <c r="A321" s="417"/>
      <c r="B321" s="453"/>
      <c r="C321" s="454"/>
      <c r="D321" s="446"/>
      <c r="E321" s="446"/>
      <c r="F321" s="446"/>
      <c r="G321" s="446"/>
      <c r="H321" s="446"/>
      <c r="I321" s="446"/>
      <c r="J321" s="417"/>
      <c r="K321" s="417"/>
      <c r="L321" s="417"/>
      <c r="M321" s="417"/>
      <c r="N321" s="417"/>
      <c r="O321" s="417"/>
      <c r="P321" s="417"/>
      <c r="Q321" s="417"/>
      <c r="R321" s="417"/>
      <c r="S321" s="417"/>
      <c r="T321" s="417"/>
      <c r="U321" s="417"/>
      <c r="V321" s="417"/>
      <c r="W321" s="417"/>
      <c r="X321" s="417"/>
      <c r="Y321" s="417"/>
      <c r="Z321" s="417"/>
    </row>
    <row r="322" spans="1:26" ht="15.75" customHeight="1" x14ac:dyDescent="0.2">
      <c r="A322" s="417"/>
      <c r="B322" s="453"/>
      <c r="C322" s="454"/>
      <c r="D322" s="446"/>
      <c r="E322" s="446"/>
      <c r="F322" s="446"/>
      <c r="G322" s="446"/>
      <c r="H322" s="446"/>
      <c r="I322" s="446"/>
      <c r="J322" s="417"/>
      <c r="K322" s="417"/>
      <c r="L322" s="417"/>
      <c r="M322" s="417"/>
      <c r="N322" s="417"/>
      <c r="O322" s="417"/>
      <c r="P322" s="417"/>
      <c r="Q322" s="417"/>
      <c r="R322" s="417"/>
      <c r="S322" s="417"/>
      <c r="T322" s="417"/>
      <c r="U322" s="417"/>
      <c r="V322" s="417"/>
      <c r="W322" s="417"/>
      <c r="X322" s="417"/>
      <c r="Y322" s="417"/>
      <c r="Z322" s="417"/>
    </row>
    <row r="323" spans="1:26" ht="15.75" customHeight="1" x14ac:dyDescent="0.2">
      <c r="A323" s="417"/>
      <c r="B323" s="453"/>
      <c r="C323" s="454"/>
      <c r="D323" s="446"/>
      <c r="E323" s="446"/>
      <c r="F323" s="446"/>
      <c r="G323" s="446"/>
      <c r="H323" s="446"/>
      <c r="I323" s="446"/>
      <c r="J323" s="417"/>
      <c r="K323" s="417"/>
      <c r="L323" s="417"/>
      <c r="M323" s="417"/>
      <c r="N323" s="417"/>
      <c r="O323" s="417"/>
      <c r="P323" s="417"/>
      <c r="Q323" s="417"/>
      <c r="R323" s="417"/>
      <c r="S323" s="417"/>
      <c r="T323" s="417"/>
      <c r="U323" s="417"/>
      <c r="V323" s="417"/>
      <c r="W323" s="417"/>
      <c r="X323" s="417"/>
      <c r="Y323" s="417"/>
      <c r="Z323" s="417"/>
    </row>
    <row r="324" spans="1:26" ht="15.75" customHeight="1" x14ac:dyDescent="0.2">
      <c r="A324" s="417"/>
      <c r="B324" s="453"/>
      <c r="C324" s="454"/>
      <c r="D324" s="446"/>
      <c r="E324" s="446"/>
      <c r="F324" s="446"/>
      <c r="G324" s="446"/>
      <c r="H324" s="446"/>
      <c r="I324" s="446"/>
      <c r="J324" s="417"/>
      <c r="K324" s="417"/>
      <c r="L324" s="417"/>
      <c r="M324" s="417"/>
      <c r="N324" s="417"/>
      <c r="O324" s="417"/>
      <c r="P324" s="417"/>
      <c r="Q324" s="417"/>
      <c r="R324" s="417"/>
      <c r="S324" s="417"/>
      <c r="T324" s="417"/>
      <c r="U324" s="417"/>
      <c r="V324" s="417"/>
      <c r="W324" s="417"/>
      <c r="X324" s="417"/>
      <c r="Y324" s="417"/>
      <c r="Z324" s="417"/>
    </row>
    <row r="325" spans="1:26" ht="15.75" customHeight="1" x14ac:dyDescent="0.2">
      <c r="A325" s="417"/>
      <c r="B325" s="453"/>
      <c r="C325" s="454"/>
      <c r="D325" s="446"/>
      <c r="E325" s="446"/>
      <c r="F325" s="446"/>
      <c r="G325" s="446"/>
      <c r="H325" s="446"/>
      <c r="I325" s="446"/>
      <c r="J325" s="417"/>
      <c r="K325" s="417"/>
      <c r="L325" s="417"/>
      <c r="M325" s="417"/>
      <c r="N325" s="417"/>
      <c r="O325" s="417"/>
      <c r="P325" s="417"/>
      <c r="Q325" s="417"/>
      <c r="R325" s="417"/>
      <c r="S325" s="417"/>
      <c r="T325" s="417"/>
      <c r="U325" s="417"/>
      <c r="V325" s="417"/>
      <c r="W325" s="417"/>
      <c r="X325" s="417"/>
      <c r="Y325" s="417"/>
      <c r="Z325" s="417"/>
    </row>
    <row r="326" spans="1:26" ht="15.75" customHeight="1" x14ac:dyDescent="0.2">
      <c r="A326" s="417"/>
      <c r="B326" s="453"/>
      <c r="C326" s="454"/>
      <c r="D326" s="446"/>
      <c r="E326" s="446"/>
      <c r="F326" s="446"/>
      <c r="G326" s="446"/>
      <c r="H326" s="446"/>
      <c r="I326" s="446"/>
      <c r="J326" s="417"/>
      <c r="K326" s="417"/>
      <c r="L326" s="417"/>
      <c r="M326" s="417"/>
      <c r="N326" s="417"/>
      <c r="O326" s="417"/>
      <c r="P326" s="417"/>
      <c r="Q326" s="417"/>
      <c r="R326" s="417"/>
      <c r="S326" s="417"/>
      <c r="T326" s="417"/>
      <c r="U326" s="417"/>
      <c r="V326" s="417"/>
      <c r="W326" s="417"/>
      <c r="X326" s="417"/>
      <c r="Y326" s="417"/>
      <c r="Z326" s="417"/>
    </row>
    <row r="327" spans="1:26" ht="15.75" customHeight="1" x14ac:dyDescent="0.2">
      <c r="A327" s="417"/>
      <c r="B327" s="453"/>
      <c r="C327" s="454"/>
      <c r="D327" s="446"/>
      <c r="E327" s="446"/>
      <c r="F327" s="446"/>
      <c r="G327" s="446"/>
      <c r="H327" s="446"/>
      <c r="I327" s="446"/>
      <c r="J327" s="417"/>
      <c r="K327" s="417"/>
      <c r="L327" s="417"/>
      <c r="M327" s="417"/>
      <c r="N327" s="417"/>
      <c r="O327" s="417"/>
      <c r="P327" s="417"/>
      <c r="Q327" s="417"/>
      <c r="R327" s="417"/>
      <c r="S327" s="417"/>
      <c r="T327" s="417"/>
      <c r="U327" s="417"/>
      <c r="V327" s="417"/>
      <c r="W327" s="417"/>
      <c r="X327" s="417"/>
      <c r="Y327" s="417"/>
      <c r="Z327" s="417"/>
    </row>
    <row r="328" spans="1:26" ht="15.75" customHeight="1" x14ac:dyDescent="0.2">
      <c r="A328" s="417"/>
      <c r="B328" s="453"/>
      <c r="C328" s="454"/>
      <c r="D328" s="446"/>
      <c r="E328" s="446"/>
      <c r="F328" s="446"/>
      <c r="G328" s="446"/>
      <c r="H328" s="446"/>
      <c r="I328" s="446"/>
      <c r="J328" s="417"/>
      <c r="K328" s="417"/>
      <c r="L328" s="417"/>
      <c r="M328" s="417"/>
      <c r="N328" s="417"/>
      <c r="O328" s="417"/>
      <c r="P328" s="417"/>
      <c r="Q328" s="417"/>
      <c r="R328" s="417"/>
      <c r="S328" s="417"/>
      <c r="T328" s="417"/>
      <c r="U328" s="417"/>
      <c r="V328" s="417"/>
      <c r="W328" s="417"/>
      <c r="X328" s="417"/>
      <c r="Y328" s="417"/>
      <c r="Z328" s="417"/>
    </row>
    <row r="329" spans="1:26" ht="15.75" customHeight="1" x14ac:dyDescent="0.2">
      <c r="A329" s="417"/>
      <c r="B329" s="453"/>
      <c r="C329" s="454"/>
      <c r="D329" s="446"/>
      <c r="E329" s="446"/>
      <c r="F329" s="446"/>
      <c r="G329" s="446"/>
      <c r="H329" s="446"/>
      <c r="I329" s="446"/>
      <c r="J329" s="417"/>
      <c r="K329" s="417"/>
      <c r="L329" s="417"/>
      <c r="M329" s="417"/>
      <c r="N329" s="417"/>
      <c r="O329" s="417"/>
      <c r="P329" s="417"/>
      <c r="Q329" s="417"/>
      <c r="R329" s="417"/>
      <c r="S329" s="417"/>
      <c r="T329" s="417"/>
      <c r="U329" s="417"/>
      <c r="V329" s="417"/>
      <c r="W329" s="417"/>
      <c r="X329" s="417"/>
      <c r="Y329" s="417"/>
      <c r="Z329" s="417"/>
    </row>
    <row r="330" spans="1:26" ht="15.75" customHeight="1" x14ac:dyDescent="0.2">
      <c r="A330" s="417"/>
      <c r="B330" s="453"/>
      <c r="C330" s="454"/>
      <c r="D330" s="446"/>
      <c r="E330" s="446"/>
      <c r="F330" s="446"/>
      <c r="G330" s="446"/>
      <c r="H330" s="446"/>
      <c r="I330" s="446"/>
      <c r="J330" s="417"/>
      <c r="K330" s="417"/>
      <c r="L330" s="417"/>
      <c r="M330" s="417"/>
      <c r="N330" s="417"/>
      <c r="O330" s="417"/>
      <c r="P330" s="417"/>
      <c r="Q330" s="417"/>
      <c r="R330" s="417"/>
      <c r="S330" s="417"/>
      <c r="T330" s="417"/>
      <c r="U330" s="417"/>
      <c r="V330" s="417"/>
      <c r="W330" s="417"/>
      <c r="X330" s="417"/>
      <c r="Y330" s="417"/>
      <c r="Z330" s="417"/>
    </row>
    <row r="331" spans="1:26" ht="15.75" customHeight="1" x14ac:dyDescent="0.2">
      <c r="A331" s="417"/>
      <c r="B331" s="453"/>
      <c r="C331" s="454"/>
      <c r="D331" s="446"/>
      <c r="E331" s="446"/>
      <c r="F331" s="446"/>
      <c r="G331" s="446"/>
      <c r="H331" s="446"/>
      <c r="I331" s="446"/>
      <c r="J331" s="417"/>
      <c r="K331" s="417"/>
      <c r="L331" s="417"/>
      <c r="M331" s="417"/>
      <c r="N331" s="417"/>
      <c r="O331" s="417"/>
      <c r="P331" s="417"/>
      <c r="Q331" s="417"/>
      <c r="R331" s="417"/>
      <c r="S331" s="417"/>
      <c r="T331" s="417"/>
      <c r="U331" s="417"/>
      <c r="V331" s="417"/>
      <c r="W331" s="417"/>
      <c r="X331" s="417"/>
      <c r="Y331" s="417"/>
      <c r="Z331" s="417"/>
    </row>
    <row r="332" spans="1:26" ht="15.75" customHeight="1" x14ac:dyDescent="0.2">
      <c r="A332" s="417"/>
      <c r="B332" s="453"/>
      <c r="C332" s="454"/>
      <c r="D332" s="446"/>
      <c r="E332" s="446"/>
      <c r="F332" s="446"/>
      <c r="G332" s="446"/>
      <c r="H332" s="446"/>
      <c r="I332" s="446"/>
      <c r="J332" s="417"/>
      <c r="K332" s="417"/>
      <c r="L332" s="417"/>
      <c r="M332" s="417"/>
      <c r="N332" s="417"/>
      <c r="O332" s="417"/>
      <c r="P332" s="417"/>
      <c r="Q332" s="417"/>
      <c r="R332" s="417"/>
      <c r="S332" s="417"/>
      <c r="T332" s="417"/>
      <c r="U332" s="417"/>
      <c r="V332" s="417"/>
      <c r="W332" s="417"/>
      <c r="X332" s="417"/>
      <c r="Y332" s="417"/>
      <c r="Z332" s="417"/>
    </row>
    <row r="333" spans="1:26" ht="15.75" customHeight="1" x14ac:dyDescent="0.2">
      <c r="A333" s="417"/>
      <c r="B333" s="453"/>
      <c r="C333" s="454"/>
      <c r="D333" s="446"/>
      <c r="E333" s="446"/>
      <c r="F333" s="446"/>
      <c r="G333" s="446"/>
      <c r="H333" s="446"/>
      <c r="I333" s="446"/>
      <c r="J333" s="417"/>
      <c r="K333" s="417"/>
      <c r="L333" s="417"/>
      <c r="M333" s="417"/>
      <c r="N333" s="417"/>
      <c r="O333" s="417"/>
      <c r="P333" s="417"/>
      <c r="Q333" s="417"/>
      <c r="R333" s="417"/>
      <c r="S333" s="417"/>
      <c r="T333" s="417"/>
      <c r="U333" s="417"/>
      <c r="V333" s="417"/>
      <c r="W333" s="417"/>
      <c r="X333" s="417"/>
      <c r="Y333" s="417"/>
      <c r="Z333" s="417"/>
    </row>
    <row r="334" spans="1:26" ht="15.75" customHeight="1" x14ac:dyDescent="0.2">
      <c r="A334" s="417"/>
      <c r="B334" s="453"/>
      <c r="C334" s="454"/>
      <c r="D334" s="446"/>
      <c r="E334" s="446"/>
      <c r="F334" s="446"/>
      <c r="G334" s="446"/>
      <c r="H334" s="446"/>
      <c r="I334" s="446"/>
      <c r="J334" s="417"/>
      <c r="K334" s="417"/>
      <c r="L334" s="417"/>
      <c r="M334" s="417"/>
      <c r="N334" s="417"/>
      <c r="O334" s="417"/>
      <c r="P334" s="417"/>
      <c r="Q334" s="417"/>
      <c r="R334" s="417"/>
      <c r="S334" s="417"/>
      <c r="T334" s="417"/>
      <c r="U334" s="417"/>
      <c r="V334" s="417"/>
      <c r="W334" s="417"/>
      <c r="X334" s="417"/>
      <c r="Y334" s="417"/>
      <c r="Z334" s="417"/>
    </row>
    <row r="335" spans="1:26" ht="15.75" customHeight="1" x14ac:dyDescent="0.2">
      <c r="A335" s="417"/>
      <c r="B335" s="453"/>
      <c r="C335" s="454"/>
      <c r="D335" s="446"/>
      <c r="E335" s="446"/>
      <c r="F335" s="446"/>
      <c r="G335" s="446"/>
      <c r="H335" s="446"/>
      <c r="I335" s="446"/>
      <c r="J335" s="417"/>
      <c r="K335" s="417"/>
      <c r="L335" s="417"/>
      <c r="M335" s="417"/>
      <c r="N335" s="417"/>
      <c r="O335" s="417"/>
      <c r="P335" s="417"/>
      <c r="Q335" s="417"/>
      <c r="R335" s="417"/>
      <c r="S335" s="417"/>
      <c r="T335" s="417"/>
      <c r="U335" s="417"/>
      <c r="V335" s="417"/>
      <c r="W335" s="417"/>
      <c r="X335" s="417"/>
      <c r="Y335" s="417"/>
      <c r="Z335" s="417"/>
    </row>
    <row r="336" spans="1:26" ht="15.75" customHeight="1" x14ac:dyDescent="0.2">
      <c r="A336" s="417"/>
      <c r="B336" s="453"/>
      <c r="C336" s="454"/>
      <c r="D336" s="446"/>
      <c r="E336" s="446"/>
      <c r="F336" s="446"/>
      <c r="G336" s="446"/>
      <c r="H336" s="446"/>
      <c r="I336" s="446"/>
      <c r="J336" s="417"/>
      <c r="K336" s="417"/>
      <c r="L336" s="417"/>
      <c r="M336" s="417"/>
      <c r="N336" s="417"/>
      <c r="O336" s="417"/>
      <c r="P336" s="417"/>
      <c r="Q336" s="417"/>
      <c r="R336" s="417"/>
      <c r="S336" s="417"/>
      <c r="T336" s="417"/>
      <c r="U336" s="417"/>
      <c r="V336" s="417"/>
      <c r="W336" s="417"/>
      <c r="X336" s="417"/>
      <c r="Y336" s="417"/>
      <c r="Z336" s="417"/>
    </row>
    <row r="337" spans="1:26" ht="15.75" customHeight="1" x14ac:dyDescent="0.2">
      <c r="A337" s="417"/>
      <c r="B337" s="453"/>
      <c r="C337" s="454"/>
      <c r="D337" s="446"/>
      <c r="E337" s="446"/>
      <c r="F337" s="446"/>
      <c r="G337" s="446"/>
      <c r="H337" s="446"/>
      <c r="I337" s="446"/>
      <c r="J337" s="417"/>
      <c r="K337" s="417"/>
      <c r="L337" s="417"/>
      <c r="M337" s="417"/>
      <c r="N337" s="417"/>
      <c r="O337" s="417"/>
      <c r="P337" s="417"/>
      <c r="Q337" s="417"/>
      <c r="R337" s="417"/>
      <c r="S337" s="417"/>
      <c r="T337" s="417"/>
      <c r="U337" s="417"/>
      <c r="V337" s="417"/>
      <c r="W337" s="417"/>
      <c r="X337" s="417"/>
      <c r="Y337" s="417"/>
      <c r="Z337" s="417"/>
    </row>
    <row r="338" spans="1:26" ht="15.75" customHeight="1" x14ac:dyDescent="0.2">
      <c r="A338" s="417"/>
      <c r="B338" s="453"/>
      <c r="C338" s="454"/>
      <c r="D338" s="446"/>
      <c r="E338" s="446"/>
      <c r="F338" s="446"/>
      <c r="G338" s="446"/>
      <c r="H338" s="446"/>
      <c r="I338" s="446"/>
      <c r="J338" s="417"/>
      <c r="K338" s="417"/>
      <c r="L338" s="417"/>
      <c r="M338" s="417"/>
      <c r="N338" s="417"/>
      <c r="O338" s="417"/>
      <c r="P338" s="417"/>
      <c r="Q338" s="417"/>
      <c r="R338" s="417"/>
      <c r="S338" s="417"/>
      <c r="T338" s="417"/>
      <c r="U338" s="417"/>
      <c r="V338" s="417"/>
      <c r="W338" s="417"/>
      <c r="X338" s="417"/>
      <c r="Y338" s="417"/>
      <c r="Z338" s="417"/>
    </row>
    <row r="339" spans="1:26" ht="15.75" customHeight="1" x14ac:dyDescent="0.2">
      <c r="A339" s="417"/>
      <c r="B339" s="453"/>
      <c r="C339" s="454"/>
      <c r="D339" s="446"/>
      <c r="E339" s="446"/>
      <c r="F339" s="446"/>
      <c r="G339" s="446"/>
      <c r="H339" s="446"/>
      <c r="I339" s="446"/>
      <c r="J339" s="417"/>
      <c r="K339" s="417"/>
      <c r="L339" s="417"/>
      <c r="M339" s="417"/>
      <c r="N339" s="417"/>
      <c r="O339" s="417"/>
      <c r="P339" s="417"/>
      <c r="Q339" s="417"/>
      <c r="R339" s="417"/>
      <c r="S339" s="417"/>
      <c r="T339" s="417"/>
      <c r="U339" s="417"/>
      <c r="V339" s="417"/>
      <c r="W339" s="417"/>
      <c r="X339" s="417"/>
      <c r="Y339" s="417"/>
      <c r="Z339" s="417"/>
    </row>
    <row r="340" spans="1:26" ht="15.75" customHeight="1" x14ac:dyDescent="0.2">
      <c r="A340" s="417"/>
      <c r="B340" s="453"/>
      <c r="C340" s="454"/>
      <c r="D340" s="446"/>
      <c r="E340" s="446"/>
      <c r="F340" s="446"/>
      <c r="G340" s="446"/>
      <c r="H340" s="446"/>
      <c r="I340" s="446"/>
      <c r="J340" s="417"/>
      <c r="K340" s="417"/>
      <c r="L340" s="417"/>
      <c r="M340" s="417"/>
      <c r="N340" s="417"/>
      <c r="O340" s="417"/>
      <c r="P340" s="417"/>
      <c r="Q340" s="417"/>
      <c r="R340" s="417"/>
      <c r="S340" s="417"/>
      <c r="T340" s="417"/>
      <c r="U340" s="417"/>
      <c r="V340" s="417"/>
      <c r="W340" s="417"/>
      <c r="X340" s="417"/>
      <c r="Y340" s="417"/>
      <c r="Z340" s="417"/>
    </row>
    <row r="341" spans="1:26" ht="15.75" customHeight="1" x14ac:dyDescent="0.2">
      <c r="A341" s="417"/>
      <c r="B341" s="453"/>
      <c r="C341" s="454"/>
      <c r="D341" s="446"/>
      <c r="E341" s="446"/>
      <c r="F341" s="446"/>
      <c r="G341" s="446"/>
      <c r="H341" s="446"/>
      <c r="I341" s="446"/>
      <c r="J341" s="417"/>
      <c r="K341" s="417"/>
      <c r="L341" s="417"/>
      <c r="M341" s="417"/>
      <c r="N341" s="417"/>
      <c r="O341" s="417"/>
      <c r="P341" s="417"/>
      <c r="Q341" s="417"/>
      <c r="R341" s="417"/>
      <c r="S341" s="417"/>
      <c r="T341" s="417"/>
      <c r="U341" s="417"/>
      <c r="V341" s="417"/>
      <c r="W341" s="417"/>
      <c r="X341" s="417"/>
      <c r="Y341" s="417"/>
      <c r="Z341" s="417"/>
    </row>
    <row r="342" spans="1:26" ht="15.75" customHeight="1" x14ac:dyDescent="0.2">
      <c r="A342" s="417"/>
      <c r="B342" s="453"/>
      <c r="C342" s="454"/>
      <c r="D342" s="446"/>
      <c r="E342" s="446"/>
      <c r="F342" s="446"/>
      <c r="G342" s="446"/>
      <c r="H342" s="446"/>
      <c r="I342" s="446"/>
      <c r="J342" s="417"/>
      <c r="K342" s="417"/>
      <c r="L342" s="417"/>
      <c r="M342" s="417"/>
      <c r="N342" s="417"/>
      <c r="O342" s="417"/>
      <c r="P342" s="417"/>
      <c r="Q342" s="417"/>
      <c r="R342" s="417"/>
      <c r="S342" s="417"/>
      <c r="T342" s="417"/>
      <c r="U342" s="417"/>
      <c r="V342" s="417"/>
      <c r="W342" s="417"/>
      <c r="X342" s="417"/>
      <c r="Y342" s="417"/>
      <c r="Z342" s="417"/>
    </row>
    <row r="343" spans="1:26" ht="15.75" customHeight="1" x14ac:dyDescent="0.2">
      <c r="A343" s="417"/>
      <c r="B343" s="453"/>
      <c r="C343" s="454"/>
      <c r="D343" s="446"/>
      <c r="E343" s="446"/>
      <c r="F343" s="446"/>
      <c r="G343" s="446"/>
      <c r="H343" s="446"/>
      <c r="I343" s="446"/>
      <c r="J343" s="417"/>
      <c r="K343" s="417"/>
      <c r="L343" s="417"/>
      <c r="M343" s="417"/>
      <c r="N343" s="417"/>
      <c r="O343" s="417"/>
      <c r="P343" s="417"/>
      <c r="Q343" s="417"/>
      <c r="R343" s="417"/>
      <c r="S343" s="417"/>
      <c r="T343" s="417"/>
      <c r="U343" s="417"/>
      <c r="V343" s="417"/>
      <c r="W343" s="417"/>
      <c r="X343" s="417"/>
      <c r="Y343" s="417"/>
      <c r="Z343" s="417"/>
    </row>
    <row r="344" spans="1:26" ht="15.75" customHeight="1" x14ac:dyDescent="0.2">
      <c r="A344" s="417"/>
      <c r="B344" s="453"/>
      <c r="C344" s="454"/>
      <c r="D344" s="446"/>
      <c r="E344" s="446"/>
      <c r="F344" s="446"/>
      <c r="G344" s="446"/>
      <c r="H344" s="446"/>
      <c r="I344" s="446"/>
      <c r="J344" s="417"/>
      <c r="K344" s="417"/>
      <c r="L344" s="417"/>
      <c r="M344" s="417"/>
      <c r="N344" s="417"/>
      <c r="O344" s="417"/>
      <c r="P344" s="417"/>
      <c r="Q344" s="417"/>
      <c r="R344" s="417"/>
      <c r="S344" s="417"/>
      <c r="T344" s="417"/>
      <c r="U344" s="417"/>
      <c r="V344" s="417"/>
      <c r="W344" s="417"/>
      <c r="X344" s="417"/>
      <c r="Y344" s="417"/>
      <c r="Z344" s="417"/>
    </row>
    <row r="345" spans="1:26" ht="15.75" customHeight="1" x14ac:dyDescent="0.2">
      <c r="A345" s="417"/>
      <c r="B345" s="453"/>
      <c r="C345" s="454"/>
      <c r="D345" s="446"/>
      <c r="E345" s="446"/>
      <c r="F345" s="446"/>
      <c r="G345" s="446"/>
      <c r="H345" s="446"/>
      <c r="I345" s="446"/>
      <c r="J345" s="417"/>
      <c r="K345" s="417"/>
      <c r="L345" s="417"/>
      <c r="M345" s="417"/>
      <c r="N345" s="417"/>
      <c r="O345" s="417"/>
      <c r="P345" s="417"/>
      <c r="Q345" s="417"/>
      <c r="R345" s="417"/>
      <c r="S345" s="417"/>
      <c r="T345" s="417"/>
      <c r="U345" s="417"/>
      <c r="V345" s="417"/>
      <c r="W345" s="417"/>
      <c r="X345" s="417"/>
      <c r="Y345" s="417"/>
      <c r="Z345" s="417"/>
    </row>
    <row r="346" spans="1:26" ht="15.75" customHeight="1" x14ac:dyDescent="0.2">
      <c r="A346" s="417"/>
      <c r="B346" s="453"/>
      <c r="C346" s="454"/>
      <c r="D346" s="446"/>
      <c r="E346" s="446"/>
      <c r="F346" s="446"/>
      <c r="G346" s="446"/>
      <c r="H346" s="446"/>
      <c r="I346" s="446"/>
      <c r="J346" s="417"/>
      <c r="K346" s="417"/>
      <c r="L346" s="417"/>
      <c r="M346" s="417"/>
      <c r="N346" s="417"/>
      <c r="O346" s="417"/>
      <c r="P346" s="417"/>
      <c r="Q346" s="417"/>
      <c r="R346" s="417"/>
      <c r="S346" s="417"/>
      <c r="T346" s="417"/>
      <c r="U346" s="417"/>
      <c r="V346" s="417"/>
      <c r="W346" s="417"/>
      <c r="X346" s="417"/>
      <c r="Y346" s="417"/>
      <c r="Z346" s="417"/>
    </row>
    <row r="347" spans="1:26" ht="15.75" customHeight="1" x14ac:dyDescent="0.2">
      <c r="A347" s="417"/>
      <c r="B347" s="453"/>
      <c r="C347" s="454"/>
      <c r="D347" s="446"/>
      <c r="E347" s="446"/>
      <c r="F347" s="446"/>
      <c r="G347" s="446"/>
      <c r="H347" s="446"/>
      <c r="I347" s="446"/>
      <c r="J347" s="417"/>
      <c r="K347" s="417"/>
      <c r="L347" s="417"/>
      <c r="M347" s="417"/>
      <c r="N347" s="417"/>
      <c r="O347" s="417"/>
      <c r="P347" s="417"/>
      <c r="Q347" s="417"/>
      <c r="R347" s="417"/>
      <c r="S347" s="417"/>
      <c r="T347" s="417"/>
      <c r="U347" s="417"/>
      <c r="V347" s="417"/>
      <c r="W347" s="417"/>
      <c r="X347" s="417"/>
      <c r="Y347" s="417"/>
      <c r="Z347" s="417"/>
    </row>
    <row r="348" spans="1:26" ht="15.75" customHeight="1" x14ac:dyDescent="0.2">
      <c r="A348" s="417"/>
      <c r="B348" s="453"/>
      <c r="C348" s="454"/>
      <c r="D348" s="446"/>
      <c r="E348" s="446"/>
      <c r="F348" s="446"/>
      <c r="G348" s="446"/>
      <c r="H348" s="446"/>
      <c r="I348" s="446"/>
      <c r="J348" s="417"/>
      <c r="K348" s="417"/>
      <c r="L348" s="417"/>
      <c r="M348" s="417"/>
      <c r="N348" s="417"/>
      <c r="O348" s="417"/>
      <c r="P348" s="417"/>
      <c r="Q348" s="417"/>
      <c r="R348" s="417"/>
      <c r="S348" s="417"/>
      <c r="T348" s="417"/>
      <c r="U348" s="417"/>
      <c r="V348" s="417"/>
      <c r="W348" s="417"/>
      <c r="X348" s="417"/>
      <c r="Y348" s="417"/>
      <c r="Z348" s="417"/>
    </row>
    <row r="349" spans="1:26" ht="15.75" customHeight="1" x14ac:dyDescent="0.2">
      <c r="A349" s="417"/>
      <c r="B349" s="453"/>
      <c r="C349" s="454"/>
      <c r="D349" s="446"/>
      <c r="E349" s="446"/>
      <c r="F349" s="446"/>
      <c r="G349" s="446"/>
      <c r="H349" s="446"/>
      <c r="I349" s="446"/>
      <c r="J349" s="417"/>
      <c r="K349" s="417"/>
      <c r="L349" s="417"/>
      <c r="M349" s="417"/>
      <c r="N349" s="417"/>
      <c r="O349" s="417"/>
      <c r="P349" s="417"/>
      <c r="Q349" s="417"/>
      <c r="R349" s="417"/>
      <c r="S349" s="417"/>
      <c r="T349" s="417"/>
      <c r="U349" s="417"/>
      <c r="V349" s="417"/>
      <c r="W349" s="417"/>
      <c r="X349" s="417"/>
      <c r="Y349" s="417"/>
      <c r="Z349" s="417"/>
    </row>
    <row r="350" spans="1:26" ht="15.75" customHeight="1" x14ac:dyDescent="0.2">
      <c r="A350" s="417"/>
      <c r="B350" s="453"/>
      <c r="C350" s="454"/>
      <c r="D350" s="446"/>
      <c r="E350" s="446"/>
      <c r="F350" s="446"/>
      <c r="G350" s="446"/>
      <c r="H350" s="446"/>
      <c r="I350" s="446"/>
      <c r="J350" s="417"/>
      <c r="K350" s="417"/>
      <c r="L350" s="417"/>
      <c r="M350" s="417"/>
      <c r="N350" s="417"/>
      <c r="O350" s="417"/>
      <c r="P350" s="417"/>
      <c r="Q350" s="417"/>
      <c r="R350" s="417"/>
      <c r="S350" s="417"/>
      <c r="T350" s="417"/>
      <c r="U350" s="417"/>
      <c r="V350" s="417"/>
      <c r="W350" s="417"/>
      <c r="X350" s="417"/>
      <c r="Y350" s="417"/>
      <c r="Z350" s="417"/>
    </row>
    <row r="351" spans="1:26" ht="15.75" customHeight="1" x14ac:dyDescent="0.2">
      <c r="A351" s="417"/>
      <c r="B351" s="453"/>
      <c r="C351" s="454"/>
      <c r="D351" s="446"/>
      <c r="E351" s="446"/>
      <c r="F351" s="446"/>
      <c r="G351" s="446"/>
      <c r="H351" s="446"/>
      <c r="I351" s="446"/>
      <c r="J351" s="417"/>
      <c r="K351" s="417"/>
      <c r="L351" s="417"/>
      <c r="M351" s="417"/>
      <c r="N351" s="417"/>
      <c r="O351" s="417"/>
      <c r="P351" s="417"/>
      <c r="Q351" s="417"/>
      <c r="R351" s="417"/>
      <c r="S351" s="417"/>
      <c r="T351" s="417"/>
      <c r="U351" s="417"/>
      <c r="V351" s="417"/>
      <c r="W351" s="417"/>
      <c r="X351" s="417"/>
      <c r="Y351" s="417"/>
      <c r="Z351" s="417"/>
    </row>
    <row r="352" spans="1:26" ht="15.75" customHeight="1" x14ac:dyDescent="0.2">
      <c r="A352" s="417"/>
      <c r="B352" s="453"/>
      <c r="C352" s="454"/>
      <c r="D352" s="446"/>
      <c r="E352" s="446"/>
      <c r="F352" s="446"/>
      <c r="G352" s="446"/>
      <c r="H352" s="446"/>
      <c r="I352" s="446"/>
      <c r="J352" s="417"/>
      <c r="K352" s="417"/>
      <c r="L352" s="417"/>
      <c r="M352" s="417"/>
      <c r="N352" s="417"/>
      <c r="O352" s="417"/>
      <c r="P352" s="417"/>
      <c r="Q352" s="417"/>
      <c r="R352" s="417"/>
      <c r="S352" s="417"/>
      <c r="T352" s="417"/>
      <c r="U352" s="417"/>
      <c r="V352" s="417"/>
      <c r="W352" s="417"/>
      <c r="X352" s="417"/>
      <c r="Y352" s="417"/>
      <c r="Z352" s="417"/>
    </row>
    <row r="353" spans="1:26" ht="15.75" customHeight="1" x14ac:dyDescent="0.2">
      <c r="A353" s="417"/>
      <c r="B353" s="453"/>
      <c r="C353" s="454"/>
      <c r="D353" s="446"/>
      <c r="E353" s="446"/>
      <c r="F353" s="446"/>
      <c r="G353" s="446"/>
      <c r="H353" s="446"/>
      <c r="I353" s="446"/>
      <c r="J353" s="417"/>
      <c r="K353" s="417"/>
      <c r="L353" s="417"/>
      <c r="M353" s="417"/>
      <c r="N353" s="417"/>
      <c r="O353" s="417"/>
      <c r="P353" s="417"/>
      <c r="Q353" s="417"/>
      <c r="R353" s="417"/>
      <c r="S353" s="417"/>
      <c r="T353" s="417"/>
      <c r="U353" s="417"/>
      <c r="V353" s="417"/>
      <c r="W353" s="417"/>
      <c r="X353" s="417"/>
      <c r="Y353" s="417"/>
      <c r="Z353" s="417"/>
    </row>
    <row r="354" spans="1:26" ht="15.75" customHeight="1" x14ac:dyDescent="0.2">
      <c r="A354" s="417"/>
      <c r="B354" s="453"/>
      <c r="C354" s="454"/>
      <c r="D354" s="446"/>
      <c r="E354" s="446"/>
      <c r="F354" s="446"/>
      <c r="G354" s="446"/>
      <c r="H354" s="446"/>
      <c r="I354" s="446"/>
      <c r="J354" s="417"/>
      <c r="K354" s="417"/>
      <c r="L354" s="417"/>
      <c r="M354" s="417"/>
      <c r="N354" s="417"/>
      <c r="O354" s="417"/>
      <c r="P354" s="417"/>
      <c r="Q354" s="417"/>
      <c r="R354" s="417"/>
      <c r="S354" s="417"/>
      <c r="T354" s="417"/>
      <c r="U354" s="417"/>
      <c r="V354" s="417"/>
      <c r="W354" s="417"/>
      <c r="X354" s="417"/>
      <c r="Y354" s="417"/>
      <c r="Z354" s="417"/>
    </row>
    <row r="355" spans="1:26" ht="15.75" customHeight="1" x14ac:dyDescent="0.2">
      <c r="A355" s="417"/>
      <c r="B355" s="453"/>
      <c r="C355" s="454"/>
      <c r="D355" s="446"/>
      <c r="E355" s="446"/>
      <c r="F355" s="446"/>
      <c r="G355" s="446"/>
      <c r="H355" s="446"/>
      <c r="I355" s="446"/>
      <c r="J355" s="417"/>
      <c r="K355" s="417"/>
      <c r="L355" s="417"/>
      <c r="M355" s="417"/>
      <c r="N355" s="417"/>
      <c r="O355" s="417"/>
      <c r="P355" s="417"/>
      <c r="Q355" s="417"/>
      <c r="R355" s="417"/>
      <c r="S355" s="417"/>
      <c r="T355" s="417"/>
      <c r="U355" s="417"/>
      <c r="V355" s="417"/>
      <c r="W355" s="417"/>
      <c r="X355" s="417"/>
      <c r="Y355" s="417"/>
      <c r="Z355" s="417"/>
    </row>
    <row r="356" spans="1:26" ht="15.75" customHeight="1" x14ac:dyDescent="0.2">
      <c r="A356" s="417"/>
      <c r="B356" s="453"/>
      <c r="C356" s="454"/>
      <c r="D356" s="446"/>
      <c r="E356" s="446"/>
      <c r="F356" s="446"/>
      <c r="G356" s="446"/>
      <c r="H356" s="446"/>
      <c r="I356" s="446"/>
      <c r="J356" s="417"/>
      <c r="K356" s="417"/>
      <c r="L356" s="417"/>
      <c r="M356" s="417"/>
      <c r="N356" s="417"/>
      <c r="O356" s="417"/>
      <c r="P356" s="417"/>
      <c r="Q356" s="417"/>
      <c r="R356" s="417"/>
      <c r="S356" s="417"/>
      <c r="T356" s="417"/>
      <c r="U356" s="417"/>
      <c r="V356" s="417"/>
      <c r="W356" s="417"/>
      <c r="X356" s="417"/>
      <c r="Y356" s="417"/>
      <c r="Z356" s="417"/>
    </row>
    <row r="357" spans="1:26" ht="15.75" customHeight="1" x14ac:dyDescent="0.2">
      <c r="A357" s="417"/>
      <c r="B357" s="453"/>
      <c r="C357" s="454"/>
      <c r="D357" s="446"/>
      <c r="E357" s="446"/>
      <c r="F357" s="446"/>
      <c r="G357" s="446"/>
      <c r="H357" s="446"/>
      <c r="I357" s="446"/>
      <c r="J357" s="417"/>
      <c r="K357" s="417"/>
      <c r="L357" s="417"/>
      <c r="M357" s="417"/>
      <c r="N357" s="417"/>
      <c r="O357" s="417"/>
      <c r="P357" s="417"/>
      <c r="Q357" s="417"/>
      <c r="R357" s="417"/>
      <c r="S357" s="417"/>
      <c r="T357" s="417"/>
      <c r="U357" s="417"/>
      <c r="V357" s="417"/>
      <c r="W357" s="417"/>
      <c r="X357" s="417"/>
      <c r="Y357" s="417"/>
      <c r="Z357" s="417"/>
    </row>
    <row r="358" spans="1:26" ht="15.75" customHeight="1" x14ac:dyDescent="0.2">
      <c r="A358" s="417"/>
      <c r="B358" s="453"/>
      <c r="C358" s="454"/>
      <c r="D358" s="446"/>
      <c r="E358" s="446"/>
      <c r="F358" s="446"/>
      <c r="G358" s="446"/>
      <c r="H358" s="446"/>
      <c r="I358" s="446"/>
      <c r="J358" s="417"/>
      <c r="K358" s="417"/>
      <c r="L358" s="417"/>
      <c r="M358" s="417"/>
      <c r="N358" s="417"/>
      <c r="O358" s="417"/>
      <c r="P358" s="417"/>
      <c r="Q358" s="417"/>
      <c r="R358" s="417"/>
      <c r="S358" s="417"/>
      <c r="T358" s="417"/>
      <c r="U358" s="417"/>
      <c r="V358" s="417"/>
      <c r="W358" s="417"/>
      <c r="X358" s="417"/>
      <c r="Y358" s="417"/>
      <c r="Z358" s="417"/>
    </row>
    <row r="359" spans="1:26" ht="15.75" customHeight="1" x14ac:dyDescent="0.2">
      <c r="A359" s="417"/>
      <c r="B359" s="453"/>
      <c r="C359" s="454"/>
      <c r="D359" s="446"/>
      <c r="E359" s="446"/>
      <c r="F359" s="446"/>
      <c r="G359" s="446"/>
      <c r="H359" s="446"/>
      <c r="I359" s="446"/>
      <c r="J359" s="417"/>
      <c r="K359" s="417"/>
      <c r="L359" s="417"/>
      <c r="M359" s="417"/>
      <c r="N359" s="417"/>
      <c r="O359" s="417"/>
      <c r="P359" s="417"/>
      <c r="Q359" s="417"/>
      <c r="R359" s="417"/>
      <c r="S359" s="417"/>
      <c r="T359" s="417"/>
      <c r="U359" s="417"/>
      <c r="V359" s="417"/>
      <c r="W359" s="417"/>
      <c r="X359" s="417"/>
      <c r="Y359" s="417"/>
      <c r="Z359" s="417"/>
    </row>
    <row r="360" spans="1:26" ht="15.75" customHeight="1" x14ac:dyDescent="0.2">
      <c r="A360" s="417"/>
      <c r="B360" s="453"/>
      <c r="C360" s="454"/>
      <c r="D360" s="446"/>
      <c r="E360" s="446"/>
      <c r="F360" s="446"/>
      <c r="G360" s="446"/>
      <c r="H360" s="446"/>
      <c r="I360" s="446"/>
      <c r="J360" s="417"/>
      <c r="K360" s="417"/>
      <c r="L360" s="417"/>
      <c r="M360" s="417"/>
      <c r="N360" s="417"/>
      <c r="O360" s="417"/>
      <c r="P360" s="417"/>
      <c r="Q360" s="417"/>
      <c r="R360" s="417"/>
      <c r="S360" s="417"/>
      <c r="T360" s="417"/>
      <c r="U360" s="417"/>
      <c r="V360" s="417"/>
      <c r="W360" s="417"/>
      <c r="X360" s="417"/>
      <c r="Y360" s="417"/>
      <c r="Z360" s="417"/>
    </row>
    <row r="361" spans="1:26" ht="15.75" customHeight="1" x14ac:dyDescent="0.2">
      <c r="A361" s="417"/>
      <c r="B361" s="453"/>
      <c r="C361" s="454"/>
      <c r="D361" s="446"/>
      <c r="E361" s="446"/>
      <c r="F361" s="446"/>
      <c r="G361" s="446"/>
      <c r="H361" s="446"/>
      <c r="I361" s="446"/>
      <c r="J361" s="417"/>
      <c r="K361" s="417"/>
      <c r="L361" s="417"/>
      <c r="M361" s="417"/>
      <c r="N361" s="417"/>
      <c r="O361" s="417"/>
      <c r="P361" s="417"/>
      <c r="Q361" s="417"/>
      <c r="R361" s="417"/>
      <c r="S361" s="417"/>
      <c r="T361" s="417"/>
      <c r="U361" s="417"/>
      <c r="V361" s="417"/>
      <c r="W361" s="417"/>
      <c r="X361" s="417"/>
      <c r="Y361" s="417"/>
      <c r="Z361" s="417"/>
    </row>
    <row r="362" spans="1:26" ht="15.75" customHeight="1" x14ac:dyDescent="0.2">
      <c r="A362" s="417"/>
      <c r="B362" s="453"/>
      <c r="C362" s="454"/>
      <c r="D362" s="446"/>
      <c r="E362" s="446"/>
      <c r="F362" s="446"/>
      <c r="G362" s="446"/>
      <c r="H362" s="446"/>
      <c r="I362" s="446"/>
      <c r="J362" s="417"/>
      <c r="K362" s="417"/>
      <c r="L362" s="417"/>
      <c r="M362" s="417"/>
      <c r="N362" s="417"/>
      <c r="O362" s="417"/>
      <c r="P362" s="417"/>
      <c r="Q362" s="417"/>
      <c r="R362" s="417"/>
      <c r="S362" s="417"/>
      <c r="T362" s="417"/>
      <c r="U362" s="417"/>
      <c r="V362" s="417"/>
      <c r="W362" s="417"/>
      <c r="X362" s="417"/>
      <c r="Y362" s="417"/>
      <c r="Z362" s="417"/>
    </row>
    <row r="363" spans="1:26" ht="15.75" customHeight="1" x14ac:dyDescent="0.2">
      <c r="A363" s="417"/>
      <c r="B363" s="453"/>
      <c r="C363" s="454"/>
      <c r="D363" s="446"/>
      <c r="E363" s="446"/>
      <c r="F363" s="446"/>
      <c r="G363" s="446"/>
      <c r="H363" s="446"/>
      <c r="I363" s="446"/>
      <c r="J363" s="417"/>
      <c r="K363" s="417"/>
      <c r="L363" s="417"/>
      <c r="M363" s="417"/>
      <c r="N363" s="417"/>
      <c r="O363" s="417"/>
      <c r="P363" s="417"/>
      <c r="Q363" s="417"/>
      <c r="R363" s="417"/>
      <c r="S363" s="417"/>
      <c r="T363" s="417"/>
      <c r="U363" s="417"/>
      <c r="V363" s="417"/>
      <c r="W363" s="417"/>
      <c r="X363" s="417"/>
      <c r="Y363" s="417"/>
      <c r="Z363" s="417"/>
    </row>
    <row r="364" spans="1:26" ht="15.75" customHeight="1" x14ac:dyDescent="0.2">
      <c r="A364" s="417"/>
      <c r="B364" s="453"/>
      <c r="C364" s="454"/>
      <c r="D364" s="446"/>
      <c r="E364" s="446"/>
      <c r="F364" s="446"/>
      <c r="G364" s="446"/>
      <c r="H364" s="446"/>
      <c r="I364" s="446"/>
      <c r="J364" s="417"/>
      <c r="K364" s="417"/>
      <c r="L364" s="417"/>
      <c r="M364" s="417"/>
      <c r="N364" s="417"/>
      <c r="O364" s="417"/>
      <c r="P364" s="417"/>
      <c r="Q364" s="417"/>
      <c r="R364" s="417"/>
      <c r="S364" s="417"/>
      <c r="T364" s="417"/>
      <c r="U364" s="417"/>
      <c r="V364" s="417"/>
      <c r="W364" s="417"/>
      <c r="X364" s="417"/>
      <c r="Y364" s="417"/>
      <c r="Z364" s="417"/>
    </row>
    <row r="365" spans="1:26" ht="15.75" customHeight="1" x14ac:dyDescent="0.2">
      <c r="A365" s="417"/>
      <c r="B365" s="453"/>
      <c r="C365" s="454"/>
      <c r="D365" s="446"/>
      <c r="E365" s="446"/>
      <c r="F365" s="446"/>
      <c r="G365" s="446"/>
      <c r="H365" s="446"/>
      <c r="I365" s="446"/>
      <c r="J365" s="417"/>
      <c r="K365" s="417"/>
      <c r="L365" s="417"/>
      <c r="M365" s="417"/>
      <c r="N365" s="417"/>
      <c r="O365" s="417"/>
      <c r="P365" s="417"/>
      <c r="Q365" s="417"/>
      <c r="R365" s="417"/>
      <c r="S365" s="417"/>
      <c r="T365" s="417"/>
      <c r="U365" s="417"/>
      <c r="V365" s="417"/>
      <c r="W365" s="417"/>
      <c r="X365" s="417"/>
      <c r="Y365" s="417"/>
      <c r="Z365" s="417"/>
    </row>
    <row r="366" spans="1:26" ht="15.75" customHeight="1" x14ac:dyDescent="0.2">
      <c r="A366" s="417"/>
      <c r="B366" s="453"/>
      <c r="C366" s="454"/>
      <c r="D366" s="446"/>
      <c r="E366" s="446"/>
      <c r="F366" s="446"/>
      <c r="G366" s="446"/>
      <c r="H366" s="446"/>
      <c r="I366" s="446"/>
      <c r="J366" s="417"/>
      <c r="K366" s="417"/>
      <c r="L366" s="417"/>
      <c r="M366" s="417"/>
      <c r="N366" s="417"/>
      <c r="O366" s="417"/>
      <c r="P366" s="417"/>
      <c r="Q366" s="417"/>
      <c r="R366" s="417"/>
      <c r="S366" s="417"/>
      <c r="T366" s="417"/>
      <c r="U366" s="417"/>
      <c r="V366" s="417"/>
      <c r="W366" s="417"/>
      <c r="X366" s="417"/>
      <c r="Y366" s="417"/>
      <c r="Z366" s="417"/>
    </row>
    <row r="367" spans="1:26" ht="15.75" customHeight="1" x14ac:dyDescent="0.2">
      <c r="A367" s="417"/>
      <c r="B367" s="453"/>
      <c r="C367" s="454"/>
      <c r="D367" s="446"/>
      <c r="E367" s="446"/>
      <c r="F367" s="446"/>
      <c r="G367" s="446"/>
      <c r="H367" s="446"/>
      <c r="I367" s="446"/>
      <c r="J367" s="417"/>
      <c r="K367" s="417"/>
      <c r="L367" s="417"/>
      <c r="M367" s="417"/>
      <c r="N367" s="417"/>
      <c r="O367" s="417"/>
      <c r="P367" s="417"/>
      <c r="Q367" s="417"/>
      <c r="R367" s="417"/>
      <c r="S367" s="417"/>
      <c r="T367" s="417"/>
      <c r="U367" s="417"/>
      <c r="V367" s="417"/>
      <c r="W367" s="417"/>
      <c r="X367" s="417"/>
      <c r="Y367" s="417"/>
      <c r="Z367" s="417"/>
    </row>
    <row r="368" spans="1:26" ht="15.75" customHeight="1" x14ac:dyDescent="0.2">
      <c r="A368" s="417"/>
      <c r="B368" s="453"/>
      <c r="C368" s="454"/>
      <c r="D368" s="446"/>
      <c r="E368" s="446"/>
      <c r="F368" s="446"/>
      <c r="G368" s="446"/>
      <c r="H368" s="446"/>
      <c r="I368" s="446"/>
      <c r="J368" s="417"/>
      <c r="K368" s="417"/>
      <c r="L368" s="417"/>
      <c r="M368" s="417"/>
      <c r="N368" s="417"/>
      <c r="O368" s="417"/>
      <c r="P368" s="417"/>
      <c r="Q368" s="417"/>
      <c r="R368" s="417"/>
      <c r="S368" s="417"/>
      <c r="T368" s="417"/>
      <c r="U368" s="417"/>
      <c r="V368" s="417"/>
      <c r="W368" s="417"/>
      <c r="X368" s="417"/>
      <c r="Y368" s="417"/>
      <c r="Z368" s="417"/>
    </row>
    <row r="369" spans="1:26" ht="15.75" customHeight="1" x14ac:dyDescent="0.2">
      <c r="A369" s="417"/>
      <c r="B369" s="453"/>
      <c r="C369" s="454"/>
      <c r="D369" s="446"/>
      <c r="E369" s="446"/>
      <c r="F369" s="446"/>
      <c r="G369" s="446"/>
      <c r="H369" s="446"/>
      <c r="I369" s="446"/>
      <c r="J369" s="417"/>
      <c r="K369" s="417"/>
      <c r="L369" s="417"/>
      <c r="M369" s="417"/>
      <c r="N369" s="417"/>
      <c r="O369" s="417"/>
      <c r="P369" s="417"/>
      <c r="Q369" s="417"/>
      <c r="R369" s="417"/>
      <c r="S369" s="417"/>
      <c r="T369" s="417"/>
      <c r="U369" s="417"/>
      <c r="V369" s="417"/>
      <c r="W369" s="417"/>
      <c r="X369" s="417"/>
      <c r="Y369" s="417"/>
      <c r="Z369" s="417"/>
    </row>
    <row r="370" spans="1:26" ht="15.75" customHeight="1" x14ac:dyDescent="0.2">
      <c r="A370" s="417"/>
      <c r="B370" s="453"/>
      <c r="C370" s="454"/>
      <c r="D370" s="446"/>
      <c r="E370" s="446"/>
      <c r="F370" s="446"/>
      <c r="G370" s="446"/>
      <c r="H370" s="446"/>
      <c r="I370" s="446"/>
      <c r="J370" s="417"/>
      <c r="K370" s="417"/>
      <c r="L370" s="417"/>
      <c r="M370" s="417"/>
      <c r="N370" s="417"/>
      <c r="O370" s="417"/>
      <c r="P370" s="417"/>
      <c r="Q370" s="417"/>
      <c r="R370" s="417"/>
      <c r="S370" s="417"/>
      <c r="T370" s="417"/>
      <c r="U370" s="417"/>
      <c r="V370" s="417"/>
      <c r="W370" s="417"/>
      <c r="X370" s="417"/>
      <c r="Y370" s="417"/>
      <c r="Z370" s="417"/>
    </row>
    <row r="371" spans="1:26" ht="15.75" customHeight="1" x14ac:dyDescent="0.2">
      <c r="A371" s="417"/>
      <c r="B371" s="453"/>
      <c r="C371" s="454"/>
      <c r="D371" s="446"/>
      <c r="E371" s="446"/>
      <c r="F371" s="446"/>
      <c r="G371" s="446"/>
      <c r="H371" s="446"/>
      <c r="I371" s="446"/>
      <c r="J371" s="417"/>
      <c r="K371" s="417"/>
      <c r="L371" s="417"/>
      <c r="M371" s="417"/>
      <c r="N371" s="417"/>
      <c r="O371" s="417"/>
      <c r="P371" s="417"/>
      <c r="Q371" s="417"/>
      <c r="R371" s="417"/>
      <c r="S371" s="417"/>
      <c r="T371" s="417"/>
      <c r="U371" s="417"/>
      <c r="V371" s="417"/>
      <c r="W371" s="417"/>
      <c r="X371" s="417"/>
      <c r="Y371" s="417"/>
      <c r="Z371" s="417"/>
    </row>
    <row r="372" spans="1:26" ht="15.75" customHeight="1" x14ac:dyDescent="0.2">
      <c r="A372" s="417"/>
      <c r="B372" s="453"/>
      <c r="C372" s="454"/>
      <c r="D372" s="446"/>
      <c r="E372" s="446"/>
      <c r="F372" s="446"/>
      <c r="G372" s="446"/>
      <c r="H372" s="446"/>
      <c r="I372" s="446"/>
      <c r="J372" s="417"/>
      <c r="K372" s="417"/>
      <c r="L372" s="417"/>
      <c r="M372" s="417"/>
      <c r="N372" s="417"/>
      <c r="O372" s="417"/>
      <c r="P372" s="417"/>
      <c r="Q372" s="417"/>
      <c r="R372" s="417"/>
      <c r="S372" s="417"/>
      <c r="T372" s="417"/>
      <c r="U372" s="417"/>
      <c r="V372" s="417"/>
      <c r="W372" s="417"/>
      <c r="X372" s="417"/>
      <c r="Y372" s="417"/>
      <c r="Z372" s="417"/>
    </row>
    <row r="373" spans="1:26" ht="15.75" customHeight="1" x14ac:dyDescent="0.2">
      <c r="A373" s="417"/>
      <c r="B373" s="453"/>
      <c r="C373" s="454"/>
      <c r="D373" s="446"/>
      <c r="E373" s="446"/>
      <c r="F373" s="446"/>
      <c r="G373" s="446"/>
      <c r="H373" s="446"/>
      <c r="I373" s="446"/>
      <c r="J373" s="417"/>
      <c r="K373" s="417"/>
      <c r="L373" s="417"/>
      <c r="M373" s="417"/>
      <c r="N373" s="417"/>
      <c r="O373" s="417"/>
      <c r="P373" s="417"/>
      <c r="Q373" s="417"/>
      <c r="R373" s="417"/>
      <c r="S373" s="417"/>
      <c r="T373" s="417"/>
      <c r="U373" s="417"/>
      <c r="V373" s="417"/>
      <c r="W373" s="417"/>
      <c r="X373" s="417"/>
      <c r="Y373" s="417"/>
      <c r="Z373" s="417"/>
    </row>
    <row r="374" spans="1:26" ht="15.75" customHeight="1" x14ac:dyDescent="0.2">
      <c r="A374" s="417"/>
      <c r="B374" s="453"/>
      <c r="C374" s="454"/>
      <c r="D374" s="446"/>
      <c r="E374" s="446"/>
      <c r="F374" s="446"/>
      <c r="G374" s="446"/>
      <c r="H374" s="446"/>
      <c r="I374" s="446"/>
      <c r="J374" s="417"/>
      <c r="K374" s="417"/>
      <c r="L374" s="417"/>
      <c r="M374" s="417"/>
      <c r="N374" s="417"/>
      <c r="O374" s="417"/>
      <c r="P374" s="417"/>
      <c r="Q374" s="417"/>
      <c r="R374" s="417"/>
      <c r="S374" s="417"/>
      <c r="T374" s="417"/>
      <c r="U374" s="417"/>
      <c r="V374" s="417"/>
      <c r="W374" s="417"/>
      <c r="X374" s="417"/>
      <c r="Y374" s="417"/>
      <c r="Z374" s="417"/>
    </row>
    <row r="375" spans="1:26" ht="15.75" customHeight="1" x14ac:dyDescent="0.2">
      <c r="A375" s="417"/>
      <c r="B375" s="453"/>
      <c r="C375" s="454"/>
      <c r="D375" s="446"/>
      <c r="E375" s="446"/>
      <c r="F375" s="446"/>
      <c r="G375" s="446"/>
      <c r="H375" s="446"/>
      <c r="I375" s="446"/>
      <c r="J375" s="417"/>
      <c r="K375" s="417"/>
      <c r="L375" s="417"/>
      <c r="M375" s="417"/>
      <c r="N375" s="417"/>
      <c r="O375" s="417"/>
      <c r="P375" s="417"/>
      <c r="Q375" s="417"/>
      <c r="R375" s="417"/>
      <c r="S375" s="417"/>
      <c r="T375" s="417"/>
      <c r="U375" s="417"/>
      <c r="V375" s="417"/>
      <c r="W375" s="417"/>
      <c r="X375" s="417"/>
      <c r="Y375" s="417"/>
      <c r="Z375" s="417"/>
    </row>
    <row r="376" spans="1:26" ht="15.75" customHeight="1" x14ac:dyDescent="0.2">
      <c r="A376" s="417"/>
      <c r="B376" s="453"/>
      <c r="C376" s="454"/>
      <c r="D376" s="446"/>
      <c r="E376" s="446"/>
      <c r="F376" s="446"/>
      <c r="G376" s="446"/>
      <c r="H376" s="446"/>
      <c r="I376" s="446"/>
      <c r="J376" s="417"/>
      <c r="K376" s="417"/>
      <c r="L376" s="417"/>
      <c r="M376" s="417"/>
      <c r="N376" s="417"/>
      <c r="O376" s="417"/>
      <c r="P376" s="417"/>
      <c r="Q376" s="417"/>
      <c r="R376" s="417"/>
      <c r="S376" s="417"/>
      <c r="T376" s="417"/>
      <c r="U376" s="417"/>
      <c r="V376" s="417"/>
      <c r="W376" s="417"/>
      <c r="X376" s="417"/>
      <c r="Y376" s="417"/>
      <c r="Z376" s="417"/>
    </row>
    <row r="377" spans="1:26" ht="15.75" customHeight="1" x14ac:dyDescent="0.2">
      <c r="A377" s="417"/>
      <c r="B377" s="453"/>
      <c r="C377" s="454"/>
      <c r="D377" s="446"/>
      <c r="E377" s="446"/>
      <c r="F377" s="446"/>
      <c r="G377" s="446"/>
      <c r="H377" s="446"/>
      <c r="I377" s="446"/>
      <c r="J377" s="417"/>
      <c r="K377" s="417"/>
      <c r="L377" s="417"/>
      <c r="M377" s="417"/>
      <c r="N377" s="417"/>
      <c r="O377" s="417"/>
      <c r="P377" s="417"/>
      <c r="Q377" s="417"/>
      <c r="R377" s="417"/>
      <c r="S377" s="417"/>
      <c r="T377" s="417"/>
      <c r="U377" s="417"/>
      <c r="V377" s="417"/>
      <c r="W377" s="417"/>
      <c r="X377" s="417"/>
      <c r="Y377" s="417"/>
      <c r="Z377" s="417"/>
    </row>
    <row r="378" spans="1:26" ht="15.75" customHeight="1" x14ac:dyDescent="0.2">
      <c r="A378" s="417"/>
      <c r="B378" s="453"/>
      <c r="C378" s="454"/>
      <c r="D378" s="446"/>
      <c r="E378" s="446"/>
      <c r="F378" s="446"/>
      <c r="G378" s="446"/>
      <c r="H378" s="446"/>
      <c r="I378" s="446"/>
      <c r="J378" s="417"/>
      <c r="K378" s="417"/>
      <c r="L378" s="417"/>
      <c r="M378" s="417"/>
      <c r="N378" s="417"/>
      <c r="O378" s="417"/>
      <c r="P378" s="417"/>
      <c r="Q378" s="417"/>
      <c r="R378" s="417"/>
      <c r="S378" s="417"/>
      <c r="T378" s="417"/>
      <c r="U378" s="417"/>
      <c r="V378" s="417"/>
      <c r="W378" s="417"/>
      <c r="X378" s="417"/>
      <c r="Y378" s="417"/>
      <c r="Z378" s="417"/>
    </row>
    <row r="379" spans="1:26" ht="15.75" customHeight="1" x14ac:dyDescent="0.2">
      <c r="A379" s="417"/>
      <c r="B379" s="453"/>
      <c r="C379" s="454"/>
      <c r="D379" s="446"/>
      <c r="E379" s="446"/>
      <c r="F379" s="446"/>
      <c r="G379" s="446"/>
      <c r="H379" s="446"/>
      <c r="I379" s="446"/>
      <c r="J379" s="417"/>
      <c r="K379" s="417"/>
      <c r="L379" s="417"/>
      <c r="M379" s="417"/>
      <c r="N379" s="417"/>
      <c r="O379" s="417"/>
      <c r="P379" s="417"/>
      <c r="Q379" s="417"/>
      <c r="R379" s="417"/>
      <c r="S379" s="417"/>
      <c r="T379" s="417"/>
      <c r="U379" s="417"/>
      <c r="V379" s="417"/>
      <c r="W379" s="417"/>
      <c r="X379" s="417"/>
      <c r="Y379" s="417"/>
      <c r="Z379" s="417"/>
    </row>
    <row r="380" spans="1:26" ht="15.75" customHeight="1" x14ac:dyDescent="0.2">
      <c r="A380" s="417"/>
      <c r="B380" s="453"/>
      <c r="C380" s="454"/>
      <c r="D380" s="446"/>
      <c r="E380" s="446"/>
      <c r="F380" s="446"/>
      <c r="G380" s="446"/>
      <c r="H380" s="446"/>
      <c r="I380" s="446"/>
      <c r="J380" s="417"/>
      <c r="K380" s="417"/>
      <c r="L380" s="417"/>
      <c r="M380" s="417"/>
      <c r="N380" s="417"/>
      <c r="O380" s="417"/>
      <c r="P380" s="417"/>
      <c r="Q380" s="417"/>
      <c r="R380" s="417"/>
      <c r="S380" s="417"/>
      <c r="T380" s="417"/>
      <c r="U380" s="417"/>
      <c r="V380" s="417"/>
      <c r="W380" s="417"/>
      <c r="X380" s="417"/>
      <c r="Y380" s="417"/>
      <c r="Z380" s="417"/>
    </row>
    <row r="381" spans="1:26" ht="15.75" customHeight="1" x14ac:dyDescent="0.2">
      <c r="A381" s="417"/>
      <c r="B381" s="453"/>
      <c r="C381" s="454"/>
      <c r="D381" s="446"/>
      <c r="E381" s="446"/>
      <c r="F381" s="446"/>
      <c r="G381" s="446"/>
      <c r="H381" s="446"/>
      <c r="I381" s="446"/>
      <c r="J381" s="417"/>
      <c r="K381" s="417"/>
      <c r="L381" s="417"/>
      <c r="M381" s="417"/>
      <c r="N381" s="417"/>
      <c r="O381" s="417"/>
      <c r="P381" s="417"/>
      <c r="Q381" s="417"/>
      <c r="R381" s="417"/>
      <c r="S381" s="417"/>
      <c r="T381" s="417"/>
      <c r="U381" s="417"/>
      <c r="V381" s="417"/>
      <c r="W381" s="417"/>
      <c r="X381" s="417"/>
      <c r="Y381" s="417"/>
      <c r="Z381" s="417"/>
    </row>
    <row r="382" spans="1:26" ht="15.75" customHeight="1" x14ac:dyDescent="0.2">
      <c r="A382" s="417"/>
      <c r="B382" s="453"/>
      <c r="C382" s="454"/>
      <c r="D382" s="446"/>
      <c r="E382" s="446"/>
      <c r="F382" s="446"/>
      <c r="G382" s="446"/>
      <c r="H382" s="446"/>
      <c r="I382" s="446"/>
      <c r="J382" s="417"/>
      <c r="K382" s="417"/>
      <c r="L382" s="417"/>
      <c r="M382" s="417"/>
      <c r="N382" s="417"/>
      <c r="O382" s="417"/>
      <c r="P382" s="417"/>
      <c r="Q382" s="417"/>
      <c r="R382" s="417"/>
      <c r="S382" s="417"/>
      <c r="T382" s="417"/>
      <c r="U382" s="417"/>
      <c r="V382" s="417"/>
      <c r="W382" s="417"/>
      <c r="X382" s="417"/>
      <c r="Y382" s="417"/>
      <c r="Z382" s="417"/>
    </row>
    <row r="383" spans="1:26" ht="15.75" customHeight="1" x14ac:dyDescent="0.2">
      <c r="A383" s="417"/>
      <c r="B383" s="453"/>
      <c r="C383" s="454"/>
      <c r="D383" s="446"/>
      <c r="E383" s="446"/>
      <c r="F383" s="446"/>
      <c r="G383" s="446"/>
      <c r="H383" s="446"/>
      <c r="I383" s="446"/>
      <c r="J383" s="417"/>
      <c r="K383" s="417"/>
      <c r="L383" s="417"/>
      <c r="M383" s="417"/>
      <c r="N383" s="417"/>
      <c r="O383" s="417"/>
      <c r="P383" s="417"/>
      <c r="Q383" s="417"/>
      <c r="R383" s="417"/>
      <c r="S383" s="417"/>
      <c r="T383" s="417"/>
      <c r="U383" s="417"/>
      <c r="V383" s="417"/>
      <c r="W383" s="417"/>
      <c r="X383" s="417"/>
      <c r="Y383" s="417"/>
      <c r="Z383" s="417"/>
    </row>
    <row r="384" spans="1:26" ht="15.75" customHeight="1" x14ac:dyDescent="0.2">
      <c r="A384" s="417"/>
      <c r="B384" s="453"/>
      <c r="C384" s="454"/>
      <c r="D384" s="446"/>
      <c r="E384" s="446"/>
      <c r="F384" s="446"/>
      <c r="G384" s="446"/>
      <c r="H384" s="446"/>
      <c r="I384" s="446"/>
      <c r="J384" s="417"/>
      <c r="K384" s="417"/>
      <c r="L384" s="417"/>
      <c r="M384" s="417"/>
      <c r="N384" s="417"/>
      <c r="O384" s="417"/>
      <c r="P384" s="417"/>
      <c r="Q384" s="417"/>
      <c r="R384" s="417"/>
      <c r="S384" s="417"/>
      <c r="T384" s="417"/>
      <c r="U384" s="417"/>
      <c r="V384" s="417"/>
      <c r="W384" s="417"/>
      <c r="X384" s="417"/>
      <c r="Y384" s="417"/>
      <c r="Z384" s="417"/>
    </row>
    <row r="385" spans="1:26" ht="15.75" customHeight="1" x14ac:dyDescent="0.2">
      <c r="A385" s="417"/>
      <c r="B385" s="453"/>
      <c r="C385" s="454"/>
      <c r="D385" s="446"/>
      <c r="E385" s="446"/>
      <c r="F385" s="446"/>
      <c r="G385" s="446"/>
      <c r="H385" s="446"/>
      <c r="I385" s="446"/>
      <c r="J385" s="417"/>
      <c r="K385" s="417"/>
      <c r="L385" s="417"/>
      <c r="M385" s="417"/>
      <c r="N385" s="417"/>
      <c r="O385" s="417"/>
      <c r="P385" s="417"/>
      <c r="Q385" s="417"/>
      <c r="R385" s="417"/>
      <c r="S385" s="417"/>
      <c r="T385" s="417"/>
      <c r="U385" s="417"/>
      <c r="V385" s="417"/>
      <c r="W385" s="417"/>
      <c r="X385" s="417"/>
      <c r="Y385" s="417"/>
      <c r="Z385" s="417"/>
    </row>
    <row r="386" spans="1:26" ht="15.75" customHeight="1" x14ac:dyDescent="0.2">
      <c r="A386" s="417"/>
      <c r="B386" s="453"/>
      <c r="C386" s="454"/>
      <c r="D386" s="446"/>
      <c r="E386" s="446"/>
      <c r="F386" s="446"/>
      <c r="G386" s="446"/>
      <c r="H386" s="446"/>
      <c r="I386" s="446"/>
      <c r="J386" s="417"/>
      <c r="K386" s="417"/>
      <c r="L386" s="417"/>
      <c r="M386" s="417"/>
      <c r="N386" s="417"/>
      <c r="O386" s="417"/>
      <c r="P386" s="417"/>
      <c r="Q386" s="417"/>
      <c r="R386" s="417"/>
      <c r="S386" s="417"/>
      <c r="T386" s="417"/>
      <c r="U386" s="417"/>
      <c r="V386" s="417"/>
      <c r="W386" s="417"/>
      <c r="X386" s="417"/>
      <c r="Y386" s="417"/>
      <c r="Z386" s="417"/>
    </row>
    <row r="387" spans="1:26" ht="15.75" customHeight="1" x14ac:dyDescent="0.2">
      <c r="A387" s="417"/>
      <c r="B387" s="453"/>
      <c r="C387" s="454"/>
      <c r="D387" s="446"/>
      <c r="E387" s="446"/>
      <c r="F387" s="446"/>
      <c r="G387" s="446"/>
      <c r="H387" s="446"/>
      <c r="I387" s="446"/>
      <c r="J387" s="417"/>
      <c r="K387" s="417"/>
      <c r="L387" s="417"/>
      <c r="M387" s="417"/>
      <c r="N387" s="417"/>
      <c r="O387" s="417"/>
      <c r="P387" s="417"/>
      <c r="Q387" s="417"/>
      <c r="R387" s="417"/>
      <c r="S387" s="417"/>
      <c r="T387" s="417"/>
      <c r="U387" s="417"/>
      <c r="V387" s="417"/>
      <c r="W387" s="417"/>
      <c r="X387" s="417"/>
      <c r="Y387" s="417"/>
      <c r="Z387" s="417"/>
    </row>
    <row r="388" spans="1:26" ht="15.75" customHeight="1" x14ac:dyDescent="0.2">
      <c r="A388" s="417"/>
      <c r="B388" s="453"/>
      <c r="C388" s="454"/>
      <c r="D388" s="446"/>
      <c r="E388" s="446"/>
      <c r="F388" s="446"/>
      <c r="G388" s="446"/>
      <c r="H388" s="446"/>
      <c r="I388" s="446"/>
      <c r="J388" s="417"/>
      <c r="K388" s="417"/>
      <c r="L388" s="417"/>
      <c r="M388" s="417"/>
      <c r="N388" s="417"/>
      <c r="O388" s="417"/>
      <c r="P388" s="417"/>
      <c r="Q388" s="417"/>
      <c r="R388" s="417"/>
      <c r="S388" s="417"/>
      <c r="T388" s="417"/>
      <c r="U388" s="417"/>
      <c r="V388" s="417"/>
      <c r="W388" s="417"/>
      <c r="X388" s="417"/>
      <c r="Y388" s="417"/>
      <c r="Z388" s="417"/>
    </row>
    <row r="389" spans="1:26" ht="15.75" customHeight="1" x14ac:dyDescent="0.2">
      <c r="A389" s="417"/>
      <c r="B389" s="453"/>
      <c r="C389" s="454"/>
      <c r="D389" s="446"/>
      <c r="E389" s="446"/>
      <c r="F389" s="446"/>
      <c r="G389" s="446"/>
      <c r="H389" s="446"/>
      <c r="I389" s="446"/>
      <c r="J389" s="417"/>
      <c r="K389" s="417"/>
      <c r="L389" s="417"/>
      <c r="M389" s="417"/>
      <c r="N389" s="417"/>
      <c r="O389" s="417"/>
      <c r="P389" s="417"/>
      <c r="Q389" s="417"/>
      <c r="R389" s="417"/>
      <c r="S389" s="417"/>
      <c r="T389" s="417"/>
      <c r="U389" s="417"/>
      <c r="V389" s="417"/>
      <c r="W389" s="417"/>
      <c r="X389" s="417"/>
      <c r="Y389" s="417"/>
      <c r="Z389" s="417"/>
    </row>
    <row r="390" spans="1:26" ht="15.75" customHeight="1" x14ac:dyDescent="0.2">
      <c r="A390" s="417"/>
      <c r="B390" s="453"/>
      <c r="C390" s="454"/>
      <c r="D390" s="446"/>
      <c r="E390" s="446"/>
      <c r="F390" s="446"/>
      <c r="G390" s="446"/>
      <c r="H390" s="446"/>
      <c r="I390" s="446"/>
      <c r="J390" s="417"/>
      <c r="K390" s="417"/>
      <c r="L390" s="417"/>
      <c r="M390" s="417"/>
      <c r="N390" s="417"/>
      <c r="O390" s="417"/>
      <c r="P390" s="417"/>
      <c r="Q390" s="417"/>
      <c r="R390" s="417"/>
      <c r="S390" s="417"/>
      <c r="T390" s="417"/>
      <c r="U390" s="417"/>
      <c r="V390" s="417"/>
      <c r="W390" s="417"/>
      <c r="X390" s="417"/>
      <c r="Y390" s="417"/>
      <c r="Z390" s="417"/>
    </row>
    <row r="391" spans="1:26" ht="15.75" customHeight="1" x14ac:dyDescent="0.2">
      <c r="A391" s="417"/>
      <c r="B391" s="453"/>
      <c r="C391" s="454"/>
      <c r="D391" s="446"/>
      <c r="E391" s="446"/>
      <c r="F391" s="446"/>
      <c r="G391" s="446"/>
      <c r="H391" s="446"/>
      <c r="I391" s="446"/>
      <c r="J391" s="417"/>
      <c r="K391" s="417"/>
      <c r="L391" s="417"/>
      <c r="M391" s="417"/>
      <c r="N391" s="417"/>
      <c r="O391" s="417"/>
      <c r="P391" s="417"/>
      <c r="Q391" s="417"/>
      <c r="R391" s="417"/>
      <c r="S391" s="417"/>
      <c r="T391" s="417"/>
      <c r="U391" s="417"/>
      <c r="V391" s="417"/>
      <c r="W391" s="417"/>
      <c r="X391" s="417"/>
      <c r="Y391" s="417"/>
      <c r="Z391" s="417"/>
    </row>
    <row r="392" spans="1:26" ht="15.75" customHeight="1" x14ac:dyDescent="0.2">
      <c r="A392" s="417"/>
      <c r="B392" s="453"/>
      <c r="C392" s="454"/>
      <c r="D392" s="446"/>
      <c r="E392" s="446"/>
      <c r="F392" s="446"/>
      <c r="G392" s="446"/>
      <c r="H392" s="446"/>
      <c r="I392" s="446"/>
      <c r="J392" s="417"/>
      <c r="K392" s="417"/>
      <c r="L392" s="417"/>
      <c r="M392" s="417"/>
      <c r="N392" s="417"/>
      <c r="O392" s="417"/>
      <c r="P392" s="417"/>
      <c r="Q392" s="417"/>
      <c r="R392" s="417"/>
      <c r="S392" s="417"/>
      <c r="T392" s="417"/>
      <c r="U392" s="417"/>
      <c r="V392" s="417"/>
      <c r="W392" s="417"/>
      <c r="X392" s="417"/>
      <c r="Y392" s="417"/>
      <c r="Z392" s="417"/>
    </row>
    <row r="393" spans="1:26" ht="15.75" customHeight="1" x14ac:dyDescent="0.2">
      <c r="A393" s="417"/>
      <c r="B393" s="453"/>
      <c r="C393" s="454"/>
      <c r="D393" s="446"/>
      <c r="E393" s="446"/>
      <c r="F393" s="446"/>
      <c r="G393" s="446"/>
      <c r="H393" s="446"/>
      <c r="I393" s="446"/>
      <c r="J393" s="417"/>
      <c r="K393" s="417"/>
      <c r="L393" s="417"/>
      <c r="M393" s="417"/>
      <c r="N393" s="417"/>
      <c r="O393" s="417"/>
      <c r="P393" s="417"/>
      <c r="Q393" s="417"/>
      <c r="R393" s="417"/>
      <c r="S393" s="417"/>
      <c r="T393" s="417"/>
      <c r="U393" s="417"/>
      <c r="V393" s="417"/>
      <c r="W393" s="417"/>
      <c r="X393" s="417"/>
      <c r="Y393" s="417"/>
      <c r="Z393" s="417"/>
    </row>
    <row r="394" spans="1:26" ht="15.75" customHeight="1" x14ac:dyDescent="0.2">
      <c r="A394" s="417"/>
      <c r="B394" s="453"/>
      <c r="C394" s="454"/>
      <c r="D394" s="446"/>
      <c r="E394" s="446"/>
      <c r="F394" s="446"/>
      <c r="G394" s="446"/>
      <c r="H394" s="446"/>
      <c r="I394" s="446"/>
      <c r="J394" s="417"/>
      <c r="K394" s="417"/>
      <c r="L394" s="417"/>
      <c r="M394" s="417"/>
      <c r="N394" s="417"/>
      <c r="O394" s="417"/>
      <c r="P394" s="417"/>
      <c r="Q394" s="417"/>
      <c r="R394" s="417"/>
      <c r="S394" s="417"/>
      <c r="T394" s="417"/>
      <c r="U394" s="417"/>
      <c r="V394" s="417"/>
      <c r="W394" s="417"/>
      <c r="X394" s="417"/>
      <c r="Y394" s="417"/>
      <c r="Z394" s="417"/>
    </row>
    <row r="395" spans="1:26" ht="15.75" customHeight="1" x14ac:dyDescent="0.2">
      <c r="A395" s="417"/>
      <c r="B395" s="453"/>
      <c r="C395" s="454"/>
      <c r="D395" s="446"/>
      <c r="E395" s="446"/>
      <c r="F395" s="446"/>
      <c r="G395" s="446"/>
      <c r="H395" s="446"/>
      <c r="I395" s="446"/>
      <c r="J395" s="417"/>
      <c r="K395" s="417"/>
      <c r="L395" s="417"/>
      <c r="M395" s="417"/>
      <c r="N395" s="417"/>
      <c r="O395" s="417"/>
      <c r="P395" s="417"/>
      <c r="Q395" s="417"/>
      <c r="R395" s="417"/>
      <c r="S395" s="417"/>
      <c r="T395" s="417"/>
      <c r="U395" s="417"/>
      <c r="V395" s="417"/>
      <c r="W395" s="417"/>
      <c r="X395" s="417"/>
      <c r="Y395" s="417"/>
      <c r="Z395" s="417"/>
    </row>
    <row r="396" spans="1:26" ht="15.75" customHeight="1" x14ac:dyDescent="0.2">
      <c r="A396" s="417"/>
      <c r="B396" s="453"/>
      <c r="C396" s="454"/>
      <c r="D396" s="446"/>
      <c r="E396" s="446"/>
      <c r="F396" s="446"/>
      <c r="G396" s="446"/>
      <c r="H396" s="446"/>
      <c r="I396" s="446"/>
      <c r="J396" s="417"/>
      <c r="K396" s="417"/>
      <c r="L396" s="417"/>
      <c r="M396" s="417"/>
      <c r="N396" s="417"/>
      <c r="O396" s="417"/>
      <c r="P396" s="417"/>
      <c r="Q396" s="417"/>
      <c r="R396" s="417"/>
      <c r="S396" s="417"/>
      <c r="T396" s="417"/>
      <c r="U396" s="417"/>
      <c r="V396" s="417"/>
      <c r="W396" s="417"/>
      <c r="X396" s="417"/>
      <c r="Y396" s="417"/>
      <c r="Z396" s="417"/>
    </row>
    <row r="397" spans="1:26" ht="15.75" customHeight="1" x14ac:dyDescent="0.2">
      <c r="A397" s="417"/>
      <c r="B397" s="453"/>
      <c r="C397" s="454"/>
      <c r="D397" s="446"/>
      <c r="E397" s="446"/>
      <c r="F397" s="446"/>
      <c r="G397" s="446"/>
      <c r="H397" s="446"/>
      <c r="I397" s="446"/>
      <c r="J397" s="417"/>
      <c r="K397" s="417"/>
      <c r="L397" s="417"/>
      <c r="M397" s="417"/>
      <c r="N397" s="417"/>
      <c r="O397" s="417"/>
      <c r="P397" s="417"/>
      <c r="Q397" s="417"/>
      <c r="R397" s="417"/>
      <c r="S397" s="417"/>
      <c r="T397" s="417"/>
      <c r="U397" s="417"/>
      <c r="V397" s="417"/>
      <c r="W397" s="417"/>
      <c r="X397" s="417"/>
      <c r="Y397" s="417"/>
      <c r="Z397" s="417"/>
    </row>
    <row r="398" spans="1:26" ht="15.75" customHeight="1" x14ac:dyDescent="0.2">
      <c r="A398" s="417"/>
      <c r="B398" s="453"/>
      <c r="C398" s="454"/>
      <c r="D398" s="446"/>
      <c r="E398" s="446"/>
      <c r="F398" s="446"/>
      <c r="G398" s="446"/>
      <c r="H398" s="446"/>
      <c r="I398" s="446"/>
      <c r="J398" s="417"/>
      <c r="K398" s="417"/>
      <c r="L398" s="417"/>
      <c r="M398" s="417"/>
      <c r="N398" s="417"/>
      <c r="O398" s="417"/>
      <c r="P398" s="417"/>
      <c r="Q398" s="417"/>
      <c r="R398" s="417"/>
      <c r="S398" s="417"/>
      <c r="T398" s="417"/>
      <c r="U398" s="417"/>
      <c r="V398" s="417"/>
      <c r="W398" s="417"/>
      <c r="X398" s="417"/>
      <c r="Y398" s="417"/>
      <c r="Z398" s="417"/>
    </row>
    <row r="399" spans="1:26" ht="15.75" customHeight="1" x14ac:dyDescent="0.2">
      <c r="A399" s="417"/>
      <c r="B399" s="453"/>
      <c r="C399" s="454"/>
      <c r="D399" s="446"/>
      <c r="E399" s="446"/>
      <c r="F399" s="446"/>
      <c r="G399" s="446"/>
      <c r="H399" s="446"/>
      <c r="I399" s="446"/>
      <c r="J399" s="417"/>
      <c r="K399" s="417"/>
      <c r="L399" s="417"/>
      <c r="M399" s="417"/>
      <c r="N399" s="417"/>
      <c r="O399" s="417"/>
      <c r="P399" s="417"/>
      <c r="Q399" s="417"/>
      <c r="R399" s="417"/>
      <c r="S399" s="417"/>
      <c r="T399" s="417"/>
      <c r="U399" s="417"/>
      <c r="V399" s="417"/>
      <c r="W399" s="417"/>
      <c r="X399" s="417"/>
      <c r="Y399" s="417"/>
      <c r="Z399" s="417"/>
    </row>
    <row r="400" spans="1:26" ht="15.75" customHeight="1" x14ac:dyDescent="0.2">
      <c r="A400" s="417"/>
      <c r="B400" s="453"/>
      <c r="C400" s="454"/>
      <c r="D400" s="446"/>
      <c r="E400" s="446"/>
      <c r="F400" s="446"/>
      <c r="G400" s="446"/>
      <c r="H400" s="446"/>
      <c r="I400" s="446"/>
      <c r="J400" s="417"/>
      <c r="K400" s="417"/>
      <c r="L400" s="417"/>
      <c r="M400" s="417"/>
      <c r="N400" s="417"/>
      <c r="O400" s="417"/>
      <c r="P400" s="417"/>
      <c r="Q400" s="417"/>
      <c r="R400" s="417"/>
      <c r="S400" s="417"/>
      <c r="T400" s="417"/>
      <c r="U400" s="417"/>
      <c r="V400" s="417"/>
      <c r="W400" s="417"/>
      <c r="X400" s="417"/>
      <c r="Y400" s="417"/>
      <c r="Z400" s="417"/>
    </row>
    <row r="401" spans="1:26" ht="15.75" customHeight="1" x14ac:dyDescent="0.2">
      <c r="A401" s="417"/>
      <c r="B401" s="453"/>
      <c r="C401" s="454"/>
      <c r="D401" s="446"/>
      <c r="E401" s="446"/>
      <c r="F401" s="446"/>
      <c r="G401" s="446"/>
      <c r="H401" s="446"/>
      <c r="I401" s="446"/>
      <c r="J401" s="417"/>
      <c r="K401" s="417"/>
      <c r="L401" s="417"/>
      <c r="M401" s="417"/>
      <c r="N401" s="417"/>
      <c r="O401" s="417"/>
      <c r="P401" s="417"/>
      <c r="Q401" s="417"/>
      <c r="R401" s="417"/>
      <c r="S401" s="417"/>
      <c r="T401" s="417"/>
      <c r="U401" s="417"/>
      <c r="V401" s="417"/>
      <c r="W401" s="417"/>
      <c r="X401" s="417"/>
      <c r="Y401" s="417"/>
      <c r="Z401" s="417"/>
    </row>
    <row r="402" spans="1:26" ht="15.75" customHeight="1" x14ac:dyDescent="0.2">
      <c r="A402" s="417"/>
      <c r="B402" s="453"/>
      <c r="C402" s="454"/>
      <c r="D402" s="446"/>
      <c r="E402" s="446"/>
      <c r="F402" s="446"/>
      <c r="G402" s="446"/>
      <c r="H402" s="446"/>
      <c r="I402" s="446"/>
      <c r="J402" s="417"/>
      <c r="K402" s="417"/>
      <c r="L402" s="417"/>
      <c r="M402" s="417"/>
      <c r="N402" s="417"/>
      <c r="O402" s="417"/>
      <c r="P402" s="417"/>
      <c r="Q402" s="417"/>
      <c r="R402" s="417"/>
      <c r="S402" s="417"/>
      <c r="T402" s="417"/>
      <c r="U402" s="417"/>
      <c r="V402" s="417"/>
      <c r="W402" s="417"/>
      <c r="X402" s="417"/>
      <c r="Y402" s="417"/>
      <c r="Z402" s="417"/>
    </row>
    <row r="403" spans="1:26" ht="15.75" customHeight="1" x14ac:dyDescent="0.2">
      <c r="A403" s="417"/>
      <c r="B403" s="453"/>
      <c r="C403" s="454"/>
      <c r="D403" s="446"/>
      <c r="E403" s="446"/>
      <c r="F403" s="446"/>
      <c r="G403" s="446"/>
      <c r="H403" s="446"/>
      <c r="I403" s="446"/>
      <c r="J403" s="417"/>
      <c r="K403" s="417"/>
      <c r="L403" s="417"/>
      <c r="M403" s="417"/>
      <c r="N403" s="417"/>
      <c r="O403" s="417"/>
      <c r="P403" s="417"/>
      <c r="Q403" s="417"/>
      <c r="R403" s="417"/>
      <c r="S403" s="417"/>
      <c r="T403" s="417"/>
      <c r="U403" s="417"/>
      <c r="V403" s="417"/>
      <c r="W403" s="417"/>
      <c r="X403" s="417"/>
      <c r="Y403" s="417"/>
      <c r="Z403" s="417"/>
    </row>
    <row r="404" spans="1:26" ht="15.75" customHeight="1" x14ac:dyDescent="0.2">
      <c r="A404" s="417"/>
      <c r="B404" s="453"/>
      <c r="C404" s="454"/>
      <c r="D404" s="446"/>
      <c r="E404" s="446"/>
      <c r="F404" s="446"/>
      <c r="G404" s="446"/>
      <c r="H404" s="446"/>
      <c r="I404" s="446"/>
      <c r="J404" s="417"/>
      <c r="K404" s="417"/>
      <c r="L404" s="417"/>
      <c r="M404" s="417"/>
      <c r="N404" s="417"/>
      <c r="O404" s="417"/>
      <c r="P404" s="417"/>
      <c r="Q404" s="417"/>
      <c r="R404" s="417"/>
      <c r="S404" s="417"/>
      <c r="T404" s="417"/>
      <c r="U404" s="417"/>
      <c r="V404" s="417"/>
      <c r="W404" s="417"/>
      <c r="X404" s="417"/>
      <c r="Y404" s="417"/>
      <c r="Z404" s="417"/>
    </row>
    <row r="405" spans="1:26" ht="15.75" customHeight="1" x14ac:dyDescent="0.2">
      <c r="A405" s="417"/>
      <c r="B405" s="453"/>
      <c r="C405" s="454"/>
      <c r="D405" s="446"/>
      <c r="E405" s="446"/>
      <c r="F405" s="446"/>
      <c r="G405" s="446"/>
      <c r="H405" s="446"/>
      <c r="I405" s="446"/>
      <c r="J405" s="417"/>
      <c r="K405" s="417"/>
      <c r="L405" s="417"/>
      <c r="M405" s="417"/>
      <c r="N405" s="417"/>
      <c r="O405" s="417"/>
      <c r="P405" s="417"/>
      <c r="Q405" s="417"/>
      <c r="R405" s="417"/>
      <c r="S405" s="417"/>
      <c r="T405" s="417"/>
      <c r="U405" s="417"/>
      <c r="V405" s="417"/>
      <c r="W405" s="417"/>
      <c r="X405" s="417"/>
      <c r="Y405" s="417"/>
      <c r="Z405" s="417"/>
    </row>
    <row r="406" spans="1:26" ht="15.75" customHeight="1" x14ac:dyDescent="0.2">
      <c r="A406" s="417"/>
      <c r="B406" s="453"/>
      <c r="C406" s="454"/>
      <c r="D406" s="446"/>
      <c r="E406" s="446"/>
      <c r="F406" s="446"/>
      <c r="G406" s="446"/>
      <c r="H406" s="446"/>
      <c r="I406" s="446"/>
      <c r="J406" s="417"/>
      <c r="K406" s="417"/>
      <c r="L406" s="417"/>
      <c r="M406" s="417"/>
      <c r="N406" s="417"/>
      <c r="O406" s="417"/>
      <c r="P406" s="417"/>
      <c r="Q406" s="417"/>
      <c r="R406" s="417"/>
      <c r="S406" s="417"/>
      <c r="T406" s="417"/>
      <c r="U406" s="417"/>
      <c r="V406" s="417"/>
      <c r="W406" s="417"/>
      <c r="X406" s="417"/>
      <c r="Y406" s="417"/>
      <c r="Z406" s="417"/>
    </row>
    <row r="407" spans="1:26" ht="15.75" customHeight="1" x14ac:dyDescent="0.2">
      <c r="A407" s="417"/>
      <c r="B407" s="453"/>
      <c r="C407" s="454"/>
      <c r="D407" s="446"/>
      <c r="E407" s="446"/>
      <c r="F407" s="446"/>
      <c r="G407" s="446"/>
      <c r="H407" s="446"/>
      <c r="I407" s="446"/>
      <c r="J407" s="417"/>
      <c r="K407" s="417"/>
      <c r="L407" s="417"/>
      <c r="M407" s="417"/>
      <c r="N407" s="417"/>
      <c r="O407" s="417"/>
      <c r="P407" s="417"/>
      <c r="Q407" s="417"/>
      <c r="R407" s="417"/>
      <c r="S407" s="417"/>
      <c r="T407" s="417"/>
      <c r="U407" s="417"/>
      <c r="V407" s="417"/>
      <c r="W407" s="417"/>
      <c r="X407" s="417"/>
      <c r="Y407" s="417"/>
      <c r="Z407" s="417"/>
    </row>
    <row r="408" spans="1:26" ht="15.75" customHeight="1" x14ac:dyDescent="0.2">
      <c r="A408" s="417"/>
      <c r="B408" s="453"/>
      <c r="C408" s="454"/>
      <c r="D408" s="446"/>
      <c r="E408" s="446"/>
      <c r="F408" s="446"/>
      <c r="G408" s="446"/>
      <c r="H408" s="446"/>
      <c r="I408" s="446"/>
      <c r="J408" s="417"/>
      <c r="K408" s="417"/>
      <c r="L408" s="417"/>
      <c r="M408" s="417"/>
      <c r="N408" s="417"/>
      <c r="O408" s="417"/>
      <c r="P408" s="417"/>
      <c r="Q408" s="417"/>
      <c r="R408" s="417"/>
      <c r="S408" s="417"/>
      <c r="T408" s="417"/>
      <c r="U408" s="417"/>
      <c r="V408" s="417"/>
      <c r="W408" s="417"/>
      <c r="X408" s="417"/>
      <c r="Y408" s="417"/>
      <c r="Z408" s="417"/>
    </row>
    <row r="409" spans="1:26" ht="15.75" customHeight="1" x14ac:dyDescent="0.2">
      <c r="A409" s="417"/>
      <c r="B409" s="453"/>
      <c r="C409" s="454"/>
      <c r="D409" s="446"/>
      <c r="E409" s="446"/>
      <c r="F409" s="446"/>
      <c r="G409" s="446"/>
      <c r="H409" s="446"/>
      <c r="I409" s="446"/>
      <c r="J409" s="417"/>
      <c r="K409" s="417"/>
      <c r="L409" s="417"/>
      <c r="M409" s="417"/>
      <c r="N409" s="417"/>
      <c r="O409" s="417"/>
      <c r="P409" s="417"/>
      <c r="Q409" s="417"/>
      <c r="R409" s="417"/>
      <c r="S409" s="417"/>
      <c r="T409" s="417"/>
      <c r="U409" s="417"/>
      <c r="V409" s="417"/>
      <c r="W409" s="417"/>
      <c r="X409" s="417"/>
      <c r="Y409" s="417"/>
      <c r="Z409" s="417"/>
    </row>
    <row r="410" spans="1:26" ht="15.75" customHeight="1" x14ac:dyDescent="0.2">
      <c r="A410" s="417"/>
      <c r="B410" s="453"/>
      <c r="C410" s="454"/>
      <c r="D410" s="446"/>
      <c r="E410" s="446"/>
      <c r="F410" s="446"/>
      <c r="G410" s="446"/>
      <c r="H410" s="446"/>
      <c r="I410" s="446"/>
      <c r="J410" s="417"/>
      <c r="K410" s="417"/>
      <c r="L410" s="417"/>
      <c r="M410" s="417"/>
      <c r="N410" s="417"/>
      <c r="O410" s="417"/>
      <c r="P410" s="417"/>
      <c r="Q410" s="417"/>
      <c r="R410" s="417"/>
      <c r="S410" s="417"/>
      <c r="T410" s="417"/>
      <c r="U410" s="417"/>
      <c r="V410" s="417"/>
      <c r="W410" s="417"/>
      <c r="X410" s="417"/>
      <c r="Y410" s="417"/>
      <c r="Z410" s="417"/>
    </row>
    <row r="411" spans="1:26" ht="15.75" customHeight="1" x14ac:dyDescent="0.2">
      <c r="A411" s="417"/>
      <c r="B411" s="453"/>
      <c r="C411" s="454"/>
      <c r="D411" s="446"/>
      <c r="E411" s="446"/>
      <c r="F411" s="446"/>
      <c r="G411" s="446"/>
      <c r="H411" s="446"/>
      <c r="I411" s="446"/>
      <c r="J411" s="417"/>
      <c r="K411" s="417"/>
      <c r="L411" s="417"/>
      <c r="M411" s="417"/>
      <c r="N411" s="417"/>
      <c r="O411" s="417"/>
      <c r="P411" s="417"/>
      <c r="Q411" s="417"/>
      <c r="R411" s="417"/>
      <c r="S411" s="417"/>
      <c r="T411" s="417"/>
      <c r="U411" s="417"/>
      <c r="V411" s="417"/>
      <c r="W411" s="417"/>
      <c r="X411" s="417"/>
      <c r="Y411" s="417"/>
      <c r="Z411" s="417"/>
    </row>
    <row r="412" spans="1:26" ht="15.75" customHeight="1" x14ac:dyDescent="0.2">
      <c r="A412" s="417"/>
      <c r="B412" s="453"/>
      <c r="C412" s="454"/>
      <c r="D412" s="446"/>
      <c r="E412" s="446"/>
      <c r="F412" s="446"/>
      <c r="G412" s="446"/>
      <c r="H412" s="446"/>
      <c r="I412" s="446"/>
      <c r="J412" s="417"/>
      <c r="K412" s="417"/>
      <c r="L412" s="417"/>
      <c r="M412" s="417"/>
      <c r="N412" s="417"/>
      <c r="O412" s="417"/>
      <c r="P412" s="417"/>
      <c r="Q412" s="417"/>
      <c r="R412" s="417"/>
      <c r="S412" s="417"/>
      <c r="T412" s="417"/>
      <c r="U412" s="417"/>
      <c r="V412" s="417"/>
      <c r="W412" s="417"/>
      <c r="X412" s="417"/>
      <c r="Y412" s="417"/>
      <c r="Z412" s="417"/>
    </row>
    <row r="413" spans="1:26" ht="15.75" customHeight="1" x14ac:dyDescent="0.2">
      <c r="A413" s="417"/>
      <c r="B413" s="453"/>
      <c r="C413" s="454"/>
      <c r="D413" s="446"/>
      <c r="E413" s="446"/>
      <c r="F413" s="446"/>
      <c r="G413" s="446"/>
      <c r="H413" s="446"/>
      <c r="I413" s="446"/>
      <c r="J413" s="417"/>
      <c r="K413" s="417"/>
      <c r="L413" s="417"/>
      <c r="M413" s="417"/>
      <c r="N413" s="417"/>
      <c r="O413" s="417"/>
      <c r="P413" s="417"/>
      <c r="Q413" s="417"/>
      <c r="R413" s="417"/>
      <c r="S413" s="417"/>
      <c r="T413" s="417"/>
      <c r="U413" s="417"/>
      <c r="V413" s="417"/>
      <c r="W413" s="417"/>
      <c r="X413" s="417"/>
      <c r="Y413" s="417"/>
      <c r="Z413" s="417"/>
    </row>
    <row r="414" spans="1:26" ht="15.75" customHeight="1" x14ac:dyDescent="0.2">
      <c r="A414" s="417"/>
      <c r="B414" s="453"/>
      <c r="C414" s="454"/>
      <c r="D414" s="446"/>
      <c r="E414" s="446"/>
      <c r="F414" s="446"/>
      <c r="G414" s="446"/>
      <c r="H414" s="446"/>
      <c r="I414" s="446"/>
      <c r="J414" s="417"/>
      <c r="K414" s="417"/>
      <c r="L414" s="417"/>
      <c r="M414" s="417"/>
      <c r="N414" s="417"/>
      <c r="O414" s="417"/>
      <c r="P414" s="417"/>
      <c r="Q414" s="417"/>
      <c r="R414" s="417"/>
      <c r="S414" s="417"/>
      <c r="T414" s="417"/>
      <c r="U414" s="417"/>
      <c r="V414" s="417"/>
      <c r="W414" s="417"/>
      <c r="X414" s="417"/>
      <c r="Y414" s="417"/>
      <c r="Z414" s="417"/>
    </row>
    <row r="415" spans="1:26" ht="15.75" customHeight="1" x14ac:dyDescent="0.2">
      <c r="A415" s="417"/>
      <c r="B415" s="453"/>
      <c r="C415" s="454"/>
      <c r="D415" s="446"/>
      <c r="E415" s="446"/>
      <c r="F415" s="446"/>
      <c r="G415" s="446"/>
      <c r="H415" s="446"/>
      <c r="I415" s="446"/>
      <c r="J415" s="417"/>
      <c r="K415" s="417"/>
      <c r="L415" s="417"/>
      <c r="M415" s="417"/>
      <c r="N415" s="417"/>
      <c r="O415" s="417"/>
      <c r="P415" s="417"/>
      <c r="Q415" s="417"/>
      <c r="R415" s="417"/>
      <c r="S415" s="417"/>
      <c r="T415" s="417"/>
      <c r="U415" s="417"/>
      <c r="V415" s="417"/>
      <c r="W415" s="417"/>
      <c r="X415" s="417"/>
      <c r="Y415" s="417"/>
      <c r="Z415" s="417"/>
    </row>
    <row r="416" spans="1:26" ht="15.75" customHeight="1" x14ac:dyDescent="0.2">
      <c r="A416" s="417"/>
      <c r="B416" s="453"/>
      <c r="C416" s="454"/>
      <c r="D416" s="446"/>
      <c r="E416" s="446"/>
      <c r="F416" s="446"/>
      <c r="G416" s="446"/>
      <c r="H416" s="446"/>
      <c r="I416" s="446"/>
      <c r="J416" s="417"/>
      <c r="K416" s="417"/>
      <c r="L416" s="417"/>
      <c r="M416" s="417"/>
      <c r="N416" s="417"/>
      <c r="O416" s="417"/>
      <c r="P416" s="417"/>
      <c r="Q416" s="417"/>
      <c r="R416" s="417"/>
      <c r="S416" s="417"/>
      <c r="T416" s="417"/>
      <c r="U416" s="417"/>
      <c r="V416" s="417"/>
      <c r="W416" s="417"/>
      <c r="X416" s="417"/>
      <c r="Y416" s="417"/>
      <c r="Z416" s="417"/>
    </row>
    <row r="417" spans="1:26" ht="15.75" customHeight="1" x14ac:dyDescent="0.2">
      <c r="A417" s="417"/>
      <c r="B417" s="453"/>
      <c r="C417" s="454"/>
      <c r="D417" s="446"/>
      <c r="E417" s="446"/>
      <c r="F417" s="446"/>
      <c r="G417" s="446"/>
      <c r="H417" s="446"/>
      <c r="I417" s="446"/>
      <c r="J417" s="417"/>
      <c r="K417" s="417"/>
      <c r="L417" s="417"/>
      <c r="M417" s="417"/>
      <c r="N417" s="417"/>
      <c r="O417" s="417"/>
      <c r="P417" s="417"/>
      <c r="Q417" s="417"/>
      <c r="R417" s="417"/>
      <c r="S417" s="417"/>
      <c r="T417" s="417"/>
      <c r="U417" s="417"/>
      <c r="V417" s="417"/>
      <c r="W417" s="417"/>
      <c r="X417" s="417"/>
      <c r="Y417" s="417"/>
      <c r="Z417" s="417"/>
    </row>
    <row r="418" spans="1:26" ht="15.75" customHeight="1" x14ac:dyDescent="0.2">
      <c r="A418" s="417"/>
      <c r="B418" s="453"/>
      <c r="C418" s="454"/>
      <c r="D418" s="446"/>
      <c r="E418" s="446"/>
      <c r="F418" s="446"/>
      <c r="G418" s="446"/>
      <c r="H418" s="446"/>
      <c r="I418" s="446"/>
      <c r="J418" s="417"/>
      <c r="K418" s="417"/>
      <c r="L418" s="417"/>
      <c r="M418" s="417"/>
      <c r="N418" s="417"/>
      <c r="O418" s="417"/>
      <c r="P418" s="417"/>
      <c r="Q418" s="417"/>
      <c r="R418" s="417"/>
      <c r="S418" s="417"/>
      <c r="T418" s="417"/>
      <c r="U418" s="417"/>
      <c r="V418" s="417"/>
      <c r="W418" s="417"/>
      <c r="X418" s="417"/>
      <c r="Y418" s="417"/>
      <c r="Z418" s="417"/>
    </row>
    <row r="419" spans="1:26" ht="15.75" customHeight="1" x14ac:dyDescent="0.2">
      <c r="A419" s="417"/>
      <c r="B419" s="453"/>
      <c r="C419" s="454"/>
      <c r="D419" s="446"/>
      <c r="E419" s="446"/>
      <c r="F419" s="446"/>
      <c r="G419" s="446"/>
      <c r="H419" s="446"/>
      <c r="I419" s="446"/>
      <c r="J419" s="417"/>
      <c r="K419" s="417"/>
      <c r="L419" s="417"/>
      <c r="M419" s="417"/>
      <c r="N419" s="417"/>
      <c r="O419" s="417"/>
      <c r="P419" s="417"/>
      <c r="Q419" s="417"/>
      <c r="R419" s="417"/>
      <c r="S419" s="417"/>
      <c r="T419" s="417"/>
      <c r="U419" s="417"/>
      <c r="V419" s="417"/>
      <c r="W419" s="417"/>
      <c r="X419" s="417"/>
      <c r="Y419" s="417"/>
      <c r="Z419" s="417"/>
    </row>
    <row r="420" spans="1:26" ht="15.75" customHeight="1" x14ac:dyDescent="0.2">
      <c r="A420" s="417"/>
      <c r="B420" s="453"/>
      <c r="C420" s="454"/>
      <c r="D420" s="446"/>
      <c r="E420" s="446"/>
      <c r="F420" s="446"/>
      <c r="G420" s="446"/>
      <c r="H420" s="446"/>
      <c r="I420" s="446"/>
      <c r="J420" s="417"/>
      <c r="K420" s="417"/>
      <c r="L420" s="417"/>
      <c r="M420" s="417"/>
      <c r="N420" s="417"/>
      <c r="O420" s="417"/>
      <c r="P420" s="417"/>
      <c r="Q420" s="417"/>
      <c r="R420" s="417"/>
      <c r="S420" s="417"/>
      <c r="T420" s="417"/>
      <c r="U420" s="417"/>
      <c r="V420" s="417"/>
      <c r="W420" s="417"/>
      <c r="X420" s="417"/>
      <c r="Y420" s="417"/>
      <c r="Z420" s="417"/>
    </row>
    <row r="421" spans="1:26" ht="15.75" customHeight="1" x14ac:dyDescent="0.2">
      <c r="A421" s="417"/>
      <c r="B421" s="453"/>
      <c r="C421" s="454"/>
      <c r="D421" s="446"/>
      <c r="E421" s="446"/>
      <c r="F421" s="446"/>
      <c r="G421" s="446"/>
      <c r="H421" s="446"/>
      <c r="I421" s="446"/>
      <c r="J421" s="417"/>
      <c r="K421" s="417"/>
      <c r="L421" s="417"/>
      <c r="M421" s="417"/>
      <c r="N421" s="417"/>
      <c r="O421" s="417"/>
      <c r="P421" s="417"/>
      <c r="Q421" s="417"/>
      <c r="R421" s="417"/>
      <c r="S421" s="417"/>
      <c r="T421" s="417"/>
      <c r="U421" s="417"/>
      <c r="V421" s="417"/>
      <c r="W421" s="417"/>
      <c r="X421" s="417"/>
      <c r="Y421" s="417"/>
      <c r="Z421" s="417"/>
    </row>
    <row r="422" spans="1:26" ht="15.75" customHeight="1" x14ac:dyDescent="0.2">
      <c r="A422" s="417"/>
      <c r="B422" s="453"/>
      <c r="C422" s="454"/>
      <c r="D422" s="446"/>
      <c r="E422" s="446"/>
      <c r="F422" s="446"/>
      <c r="G422" s="446"/>
      <c r="H422" s="446"/>
      <c r="I422" s="446"/>
      <c r="J422" s="417"/>
      <c r="K422" s="417"/>
      <c r="L422" s="417"/>
      <c r="M422" s="417"/>
      <c r="N422" s="417"/>
      <c r="O422" s="417"/>
      <c r="P422" s="417"/>
      <c r="Q422" s="417"/>
      <c r="R422" s="417"/>
      <c r="S422" s="417"/>
      <c r="T422" s="417"/>
      <c r="U422" s="417"/>
      <c r="V422" s="417"/>
      <c r="W422" s="417"/>
      <c r="X422" s="417"/>
      <c r="Y422" s="417"/>
      <c r="Z422" s="417"/>
    </row>
    <row r="423" spans="1:26" ht="15.75" customHeight="1" x14ac:dyDescent="0.2">
      <c r="A423" s="417"/>
      <c r="B423" s="453"/>
      <c r="C423" s="454"/>
      <c r="D423" s="446"/>
      <c r="E423" s="446"/>
      <c r="F423" s="446"/>
      <c r="G423" s="446"/>
      <c r="H423" s="446"/>
      <c r="I423" s="446"/>
      <c r="J423" s="417"/>
      <c r="K423" s="417"/>
      <c r="L423" s="417"/>
      <c r="M423" s="417"/>
      <c r="N423" s="417"/>
      <c r="O423" s="417"/>
      <c r="P423" s="417"/>
      <c r="Q423" s="417"/>
      <c r="R423" s="417"/>
      <c r="S423" s="417"/>
      <c r="T423" s="417"/>
      <c r="U423" s="417"/>
      <c r="V423" s="417"/>
      <c r="W423" s="417"/>
      <c r="X423" s="417"/>
      <c r="Y423" s="417"/>
      <c r="Z423" s="417"/>
    </row>
    <row r="424" spans="1:26" ht="15.75" customHeight="1" x14ac:dyDescent="0.2">
      <c r="A424" s="417"/>
      <c r="B424" s="453"/>
      <c r="C424" s="454"/>
      <c r="D424" s="446"/>
      <c r="E424" s="446"/>
      <c r="F424" s="446"/>
      <c r="G424" s="446"/>
      <c r="H424" s="446"/>
      <c r="I424" s="446"/>
      <c r="J424" s="417"/>
      <c r="K424" s="417"/>
      <c r="L424" s="417"/>
      <c r="M424" s="417"/>
      <c r="N424" s="417"/>
      <c r="O424" s="417"/>
      <c r="P424" s="417"/>
      <c r="Q424" s="417"/>
      <c r="R424" s="417"/>
      <c r="S424" s="417"/>
      <c r="T424" s="417"/>
      <c r="U424" s="417"/>
      <c r="V424" s="417"/>
      <c r="W424" s="417"/>
      <c r="X424" s="417"/>
      <c r="Y424" s="417"/>
      <c r="Z424" s="417"/>
    </row>
    <row r="425" spans="1:26" ht="15.75" customHeight="1" x14ac:dyDescent="0.2">
      <c r="A425" s="417"/>
      <c r="B425" s="453"/>
      <c r="C425" s="454"/>
      <c r="D425" s="446"/>
      <c r="E425" s="446"/>
      <c r="F425" s="446"/>
      <c r="G425" s="446"/>
      <c r="H425" s="446"/>
      <c r="I425" s="446"/>
      <c r="J425" s="417"/>
      <c r="K425" s="417"/>
      <c r="L425" s="417"/>
      <c r="M425" s="417"/>
      <c r="N425" s="417"/>
      <c r="O425" s="417"/>
      <c r="P425" s="417"/>
      <c r="Q425" s="417"/>
      <c r="R425" s="417"/>
      <c r="S425" s="417"/>
      <c r="T425" s="417"/>
      <c r="U425" s="417"/>
      <c r="V425" s="417"/>
      <c r="W425" s="417"/>
      <c r="X425" s="417"/>
      <c r="Y425" s="417"/>
      <c r="Z425" s="417"/>
    </row>
    <row r="426" spans="1:26" ht="15.75" customHeight="1" x14ac:dyDescent="0.2">
      <c r="A426" s="417"/>
      <c r="B426" s="453"/>
      <c r="C426" s="454"/>
      <c r="D426" s="446"/>
      <c r="E426" s="446"/>
      <c r="F426" s="446"/>
      <c r="G426" s="446"/>
      <c r="H426" s="446"/>
      <c r="I426" s="446"/>
      <c r="J426" s="417"/>
      <c r="K426" s="417"/>
      <c r="L426" s="417"/>
      <c r="M426" s="417"/>
      <c r="N426" s="417"/>
      <c r="O426" s="417"/>
      <c r="P426" s="417"/>
      <c r="Q426" s="417"/>
      <c r="R426" s="417"/>
      <c r="S426" s="417"/>
      <c r="T426" s="417"/>
      <c r="U426" s="417"/>
      <c r="V426" s="417"/>
      <c r="W426" s="417"/>
      <c r="X426" s="417"/>
      <c r="Y426" s="417"/>
      <c r="Z426" s="417"/>
    </row>
    <row r="427" spans="1:26" ht="15.75" customHeight="1" x14ac:dyDescent="0.2">
      <c r="A427" s="417"/>
      <c r="B427" s="453"/>
      <c r="C427" s="454"/>
      <c r="D427" s="446"/>
      <c r="E427" s="446"/>
      <c r="F427" s="446"/>
      <c r="G427" s="446"/>
      <c r="H427" s="446"/>
      <c r="I427" s="446"/>
      <c r="J427" s="417"/>
      <c r="K427" s="417"/>
      <c r="L427" s="417"/>
      <c r="M427" s="417"/>
      <c r="N427" s="417"/>
      <c r="O427" s="417"/>
      <c r="P427" s="417"/>
      <c r="Q427" s="417"/>
      <c r="R427" s="417"/>
      <c r="S427" s="417"/>
      <c r="T427" s="417"/>
      <c r="U427" s="417"/>
      <c r="V427" s="417"/>
      <c r="W427" s="417"/>
      <c r="X427" s="417"/>
      <c r="Y427" s="417"/>
      <c r="Z427" s="417"/>
    </row>
    <row r="428" spans="1:26" ht="15.75" customHeight="1" x14ac:dyDescent="0.2">
      <c r="A428" s="417"/>
      <c r="B428" s="453"/>
      <c r="C428" s="454"/>
      <c r="D428" s="446"/>
      <c r="E428" s="446"/>
      <c r="F428" s="446"/>
      <c r="G428" s="446"/>
      <c r="H428" s="446"/>
      <c r="I428" s="446"/>
      <c r="J428" s="417"/>
      <c r="K428" s="417"/>
      <c r="L428" s="417"/>
      <c r="M428" s="417"/>
      <c r="N428" s="417"/>
      <c r="O428" s="417"/>
      <c r="P428" s="417"/>
      <c r="Q428" s="417"/>
      <c r="R428" s="417"/>
      <c r="S428" s="417"/>
      <c r="T428" s="417"/>
      <c r="U428" s="417"/>
      <c r="V428" s="417"/>
      <c r="W428" s="417"/>
      <c r="X428" s="417"/>
      <c r="Y428" s="417"/>
      <c r="Z428" s="417"/>
    </row>
    <row r="429" spans="1:26" ht="15.75" customHeight="1" x14ac:dyDescent="0.2">
      <c r="A429" s="417"/>
      <c r="B429" s="453"/>
      <c r="C429" s="454"/>
      <c r="D429" s="446"/>
      <c r="E429" s="446"/>
      <c r="F429" s="446"/>
      <c r="G429" s="446"/>
      <c r="H429" s="446"/>
      <c r="I429" s="446"/>
      <c r="J429" s="417"/>
      <c r="K429" s="417"/>
      <c r="L429" s="417"/>
      <c r="M429" s="417"/>
      <c r="N429" s="417"/>
      <c r="O429" s="417"/>
      <c r="P429" s="417"/>
      <c r="Q429" s="417"/>
      <c r="R429" s="417"/>
      <c r="S429" s="417"/>
      <c r="T429" s="417"/>
      <c r="U429" s="417"/>
      <c r="V429" s="417"/>
      <c r="W429" s="417"/>
      <c r="X429" s="417"/>
      <c r="Y429" s="417"/>
      <c r="Z429" s="417"/>
    </row>
    <row r="430" spans="1:26" ht="15.75" customHeight="1" x14ac:dyDescent="0.2">
      <c r="A430" s="417"/>
      <c r="B430" s="453"/>
      <c r="C430" s="454"/>
      <c r="D430" s="446"/>
      <c r="E430" s="446"/>
      <c r="F430" s="446"/>
      <c r="G430" s="446"/>
      <c r="H430" s="446"/>
      <c r="I430" s="446"/>
      <c r="J430" s="417"/>
      <c r="K430" s="417"/>
      <c r="L430" s="417"/>
      <c r="M430" s="417"/>
      <c r="N430" s="417"/>
      <c r="O430" s="417"/>
      <c r="P430" s="417"/>
      <c r="Q430" s="417"/>
      <c r="R430" s="417"/>
      <c r="S430" s="417"/>
      <c r="T430" s="417"/>
      <c r="U430" s="417"/>
      <c r="V430" s="417"/>
      <c r="W430" s="417"/>
      <c r="X430" s="417"/>
      <c r="Y430" s="417"/>
      <c r="Z430" s="417"/>
    </row>
    <row r="431" spans="1:26" ht="15.75" customHeight="1" x14ac:dyDescent="0.2">
      <c r="A431" s="417"/>
      <c r="B431" s="453"/>
      <c r="C431" s="454"/>
      <c r="D431" s="446"/>
      <c r="E431" s="446"/>
      <c r="F431" s="446"/>
      <c r="G431" s="446"/>
      <c r="H431" s="446"/>
      <c r="I431" s="446"/>
      <c r="J431" s="417"/>
      <c r="K431" s="417"/>
      <c r="L431" s="417"/>
      <c r="M431" s="417"/>
      <c r="N431" s="417"/>
      <c r="O431" s="417"/>
      <c r="P431" s="417"/>
      <c r="Q431" s="417"/>
      <c r="R431" s="417"/>
      <c r="S431" s="417"/>
      <c r="T431" s="417"/>
      <c r="U431" s="417"/>
      <c r="V431" s="417"/>
      <c r="W431" s="417"/>
      <c r="X431" s="417"/>
      <c r="Y431" s="417"/>
      <c r="Z431" s="417"/>
    </row>
    <row r="432" spans="1:26" ht="15.75" customHeight="1" x14ac:dyDescent="0.2">
      <c r="A432" s="417"/>
      <c r="B432" s="453"/>
      <c r="C432" s="454"/>
      <c r="D432" s="446"/>
      <c r="E432" s="446"/>
      <c r="F432" s="446"/>
      <c r="G432" s="446"/>
      <c r="H432" s="446"/>
      <c r="I432" s="446"/>
      <c r="J432" s="417"/>
      <c r="K432" s="417"/>
      <c r="L432" s="417"/>
      <c r="M432" s="417"/>
      <c r="N432" s="417"/>
      <c r="O432" s="417"/>
      <c r="P432" s="417"/>
      <c r="Q432" s="417"/>
      <c r="R432" s="417"/>
      <c r="S432" s="417"/>
      <c r="T432" s="417"/>
      <c r="U432" s="417"/>
      <c r="V432" s="417"/>
      <c r="W432" s="417"/>
      <c r="X432" s="417"/>
      <c r="Y432" s="417"/>
      <c r="Z432" s="417"/>
    </row>
    <row r="433" spans="1:26" ht="15.75" customHeight="1" x14ac:dyDescent="0.2">
      <c r="A433" s="417"/>
      <c r="B433" s="453"/>
      <c r="C433" s="454"/>
      <c r="D433" s="446"/>
      <c r="E433" s="446"/>
      <c r="F433" s="446"/>
      <c r="G433" s="446"/>
      <c r="H433" s="446"/>
      <c r="I433" s="446"/>
      <c r="J433" s="417"/>
      <c r="K433" s="417"/>
      <c r="L433" s="417"/>
      <c r="M433" s="417"/>
      <c r="N433" s="417"/>
      <c r="O433" s="417"/>
      <c r="P433" s="417"/>
      <c r="Q433" s="417"/>
      <c r="R433" s="417"/>
      <c r="S433" s="417"/>
      <c r="T433" s="417"/>
      <c r="U433" s="417"/>
      <c r="V433" s="417"/>
      <c r="W433" s="417"/>
      <c r="X433" s="417"/>
      <c r="Y433" s="417"/>
      <c r="Z433" s="417"/>
    </row>
    <row r="434" spans="1:26" ht="15.75" customHeight="1" x14ac:dyDescent="0.2">
      <c r="A434" s="417"/>
      <c r="B434" s="453"/>
      <c r="C434" s="454"/>
      <c r="D434" s="446"/>
      <c r="E434" s="446"/>
      <c r="F434" s="446"/>
      <c r="G434" s="446"/>
      <c r="H434" s="446"/>
      <c r="I434" s="446"/>
      <c r="J434" s="417"/>
      <c r="K434" s="417"/>
      <c r="L434" s="417"/>
      <c r="M434" s="417"/>
      <c r="N434" s="417"/>
      <c r="O434" s="417"/>
      <c r="P434" s="417"/>
      <c r="Q434" s="417"/>
      <c r="R434" s="417"/>
      <c r="S434" s="417"/>
      <c r="T434" s="417"/>
      <c r="U434" s="417"/>
      <c r="V434" s="417"/>
      <c r="W434" s="417"/>
      <c r="X434" s="417"/>
      <c r="Y434" s="417"/>
      <c r="Z434" s="417"/>
    </row>
    <row r="435" spans="1:26" ht="15.75" customHeight="1" x14ac:dyDescent="0.2">
      <c r="A435" s="417"/>
      <c r="B435" s="453"/>
      <c r="C435" s="454"/>
      <c r="D435" s="446"/>
      <c r="E435" s="446"/>
      <c r="F435" s="446"/>
      <c r="G435" s="446"/>
      <c r="H435" s="446"/>
      <c r="I435" s="446"/>
      <c r="J435" s="417"/>
      <c r="K435" s="417"/>
      <c r="L435" s="417"/>
      <c r="M435" s="417"/>
      <c r="N435" s="417"/>
      <c r="O435" s="417"/>
      <c r="P435" s="417"/>
      <c r="Q435" s="417"/>
      <c r="R435" s="417"/>
      <c r="S435" s="417"/>
      <c r="T435" s="417"/>
      <c r="U435" s="417"/>
      <c r="V435" s="417"/>
      <c r="W435" s="417"/>
      <c r="X435" s="417"/>
      <c r="Y435" s="417"/>
      <c r="Z435" s="417"/>
    </row>
    <row r="436" spans="1:26" ht="15.75" customHeight="1" x14ac:dyDescent="0.2">
      <c r="A436" s="417"/>
      <c r="B436" s="453"/>
      <c r="C436" s="454"/>
      <c r="D436" s="446"/>
      <c r="E436" s="446"/>
      <c r="F436" s="446"/>
      <c r="G436" s="446"/>
      <c r="H436" s="446"/>
      <c r="I436" s="446"/>
      <c r="J436" s="417"/>
      <c r="K436" s="417"/>
      <c r="L436" s="417"/>
      <c r="M436" s="417"/>
      <c r="N436" s="417"/>
      <c r="O436" s="417"/>
      <c r="P436" s="417"/>
      <c r="Q436" s="417"/>
      <c r="R436" s="417"/>
      <c r="S436" s="417"/>
      <c r="T436" s="417"/>
      <c r="U436" s="417"/>
      <c r="V436" s="417"/>
      <c r="W436" s="417"/>
      <c r="X436" s="417"/>
      <c r="Y436" s="417"/>
      <c r="Z436" s="417"/>
    </row>
    <row r="437" spans="1:26" ht="15.75" customHeight="1" x14ac:dyDescent="0.2">
      <c r="A437" s="417"/>
      <c r="B437" s="453"/>
      <c r="C437" s="454"/>
      <c r="D437" s="446"/>
      <c r="E437" s="446"/>
      <c r="F437" s="446"/>
      <c r="G437" s="446"/>
      <c r="H437" s="446"/>
      <c r="I437" s="446"/>
      <c r="J437" s="417"/>
      <c r="K437" s="417"/>
      <c r="L437" s="417"/>
      <c r="M437" s="417"/>
      <c r="N437" s="417"/>
      <c r="O437" s="417"/>
      <c r="P437" s="417"/>
      <c r="Q437" s="417"/>
      <c r="R437" s="417"/>
      <c r="S437" s="417"/>
      <c r="T437" s="417"/>
      <c r="U437" s="417"/>
      <c r="V437" s="417"/>
      <c r="W437" s="417"/>
      <c r="X437" s="417"/>
      <c r="Y437" s="417"/>
      <c r="Z437" s="417"/>
    </row>
    <row r="438" spans="1:26" ht="15.75" customHeight="1" x14ac:dyDescent="0.2">
      <c r="A438" s="417"/>
      <c r="B438" s="453"/>
      <c r="C438" s="454"/>
      <c r="D438" s="446"/>
      <c r="E438" s="446"/>
      <c r="F438" s="446"/>
      <c r="G438" s="446"/>
      <c r="H438" s="446"/>
      <c r="I438" s="446"/>
      <c r="J438" s="417"/>
      <c r="K438" s="417"/>
      <c r="L438" s="417"/>
      <c r="M438" s="417"/>
      <c r="N438" s="417"/>
      <c r="O438" s="417"/>
      <c r="P438" s="417"/>
      <c r="Q438" s="417"/>
      <c r="R438" s="417"/>
      <c r="S438" s="417"/>
      <c r="T438" s="417"/>
      <c r="U438" s="417"/>
      <c r="V438" s="417"/>
      <c r="W438" s="417"/>
      <c r="X438" s="417"/>
      <c r="Y438" s="417"/>
      <c r="Z438" s="417"/>
    </row>
    <row r="439" spans="1:26" ht="15.75" customHeight="1" x14ac:dyDescent="0.2">
      <c r="A439" s="417"/>
      <c r="B439" s="453"/>
      <c r="C439" s="454"/>
      <c r="D439" s="446"/>
      <c r="E439" s="446"/>
      <c r="F439" s="446"/>
      <c r="G439" s="446"/>
      <c r="H439" s="446"/>
      <c r="I439" s="446"/>
      <c r="J439" s="417"/>
      <c r="K439" s="417"/>
      <c r="L439" s="417"/>
      <c r="M439" s="417"/>
      <c r="N439" s="417"/>
      <c r="O439" s="417"/>
      <c r="P439" s="417"/>
      <c r="Q439" s="417"/>
      <c r="R439" s="417"/>
      <c r="S439" s="417"/>
      <c r="T439" s="417"/>
      <c r="U439" s="417"/>
      <c r="V439" s="417"/>
      <c r="W439" s="417"/>
      <c r="X439" s="417"/>
      <c r="Y439" s="417"/>
      <c r="Z439" s="417"/>
    </row>
    <row r="440" spans="1:26" ht="15.75" customHeight="1" x14ac:dyDescent="0.2">
      <c r="A440" s="417"/>
      <c r="B440" s="453"/>
      <c r="C440" s="454"/>
      <c r="D440" s="446"/>
      <c r="E440" s="446"/>
      <c r="F440" s="446"/>
      <c r="G440" s="446"/>
      <c r="H440" s="446"/>
      <c r="I440" s="446"/>
      <c r="J440" s="417"/>
      <c r="K440" s="417"/>
      <c r="L440" s="417"/>
      <c r="M440" s="417"/>
      <c r="N440" s="417"/>
      <c r="O440" s="417"/>
      <c r="P440" s="417"/>
      <c r="Q440" s="417"/>
      <c r="R440" s="417"/>
      <c r="S440" s="417"/>
      <c r="T440" s="417"/>
      <c r="U440" s="417"/>
      <c r="V440" s="417"/>
      <c r="W440" s="417"/>
      <c r="X440" s="417"/>
      <c r="Y440" s="417"/>
      <c r="Z440" s="417"/>
    </row>
    <row r="441" spans="1:26" ht="15.75" customHeight="1" x14ac:dyDescent="0.2">
      <c r="A441" s="417"/>
      <c r="B441" s="453"/>
      <c r="C441" s="454"/>
      <c r="D441" s="446"/>
      <c r="E441" s="446"/>
      <c r="F441" s="446"/>
      <c r="G441" s="446"/>
      <c r="H441" s="446"/>
      <c r="I441" s="446"/>
      <c r="J441" s="417"/>
      <c r="K441" s="417"/>
      <c r="L441" s="417"/>
      <c r="M441" s="417"/>
      <c r="N441" s="417"/>
      <c r="O441" s="417"/>
      <c r="P441" s="417"/>
      <c r="Q441" s="417"/>
      <c r="R441" s="417"/>
      <c r="S441" s="417"/>
      <c r="T441" s="417"/>
      <c r="U441" s="417"/>
      <c r="V441" s="417"/>
      <c r="W441" s="417"/>
      <c r="X441" s="417"/>
      <c r="Y441" s="417"/>
      <c r="Z441" s="417"/>
    </row>
    <row r="442" spans="1:26" ht="15.75" customHeight="1" x14ac:dyDescent="0.2">
      <c r="A442" s="417"/>
      <c r="B442" s="453"/>
      <c r="C442" s="454"/>
      <c r="D442" s="446"/>
      <c r="E442" s="446"/>
      <c r="F442" s="446"/>
      <c r="G442" s="446"/>
      <c r="H442" s="446"/>
      <c r="I442" s="446"/>
      <c r="J442" s="417"/>
      <c r="K442" s="417"/>
      <c r="L442" s="417"/>
      <c r="M442" s="417"/>
      <c r="N442" s="417"/>
      <c r="O442" s="417"/>
      <c r="P442" s="417"/>
      <c r="Q442" s="417"/>
      <c r="R442" s="417"/>
      <c r="S442" s="417"/>
      <c r="T442" s="417"/>
      <c r="U442" s="417"/>
      <c r="V442" s="417"/>
      <c r="W442" s="417"/>
      <c r="X442" s="417"/>
      <c r="Y442" s="417"/>
      <c r="Z442" s="417"/>
    </row>
    <row r="443" spans="1:26" ht="15.75" customHeight="1" x14ac:dyDescent="0.2">
      <c r="A443" s="417"/>
      <c r="B443" s="453"/>
      <c r="C443" s="454"/>
      <c r="D443" s="446"/>
      <c r="E443" s="446"/>
      <c r="F443" s="446"/>
      <c r="G443" s="446"/>
      <c r="H443" s="446"/>
      <c r="I443" s="446"/>
      <c r="J443" s="417"/>
      <c r="K443" s="417"/>
      <c r="L443" s="417"/>
      <c r="M443" s="417"/>
      <c r="N443" s="417"/>
      <c r="O443" s="417"/>
      <c r="P443" s="417"/>
      <c r="Q443" s="417"/>
      <c r="R443" s="417"/>
      <c r="S443" s="417"/>
      <c r="T443" s="417"/>
      <c r="U443" s="417"/>
      <c r="V443" s="417"/>
      <c r="W443" s="417"/>
      <c r="X443" s="417"/>
      <c r="Y443" s="417"/>
      <c r="Z443" s="417"/>
    </row>
    <row r="444" spans="1:26" ht="15.75" customHeight="1" x14ac:dyDescent="0.2">
      <c r="A444" s="417"/>
      <c r="B444" s="453"/>
      <c r="C444" s="454"/>
      <c r="D444" s="446"/>
      <c r="E444" s="446"/>
      <c r="F444" s="446"/>
      <c r="G444" s="446"/>
      <c r="H444" s="446"/>
      <c r="I444" s="446"/>
      <c r="J444" s="417"/>
      <c r="K444" s="417"/>
      <c r="L444" s="417"/>
      <c r="M444" s="417"/>
      <c r="N444" s="417"/>
      <c r="O444" s="417"/>
      <c r="P444" s="417"/>
      <c r="Q444" s="417"/>
      <c r="R444" s="417"/>
      <c r="S444" s="417"/>
      <c r="T444" s="417"/>
      <c r="U444" s="417"/>
      <c r="V444" s="417"/>
      <c r="W444" s="417"/>
      <c r="X444" s="417"/>
      <c r="Y444" s="417"/>
      <c r="Z444" s="417"/>
    </row>
    <row r="445" spans="1:26" ht="15.75" customHeight="1" x14ac:dyDescent="0.2">
      <c r="A445" s="417"/>
      <c r="B445" s="453"/>
      <c r="C445" s="454"/>
      <c r="D445" s="446"/>
      <c r="E445" s="446"/>
      <c r="F445" s="446"/>
      <c r="G445" s="446"/>
      <c r="H445" s="446"/>
      <c r="I445" s="446"/>
      <c r="J445" s="417"/>
      <c r="K445" s="417"/>
      <c r="L445" s="417"/>
      <c r="M445" s="417"/>
      <c r="N445" s="417"/>
      <c r="O445" s="417"/>
      <c r="P445" s="417"/>
      <c r="Q445" s="417"/>
      <c r="R445" s="417"/>
      <c r="S445" s="417"/>
      <c r="T445" s="417"/>
      <c r="U445" s="417"/>
      <c r="V445" s="417"/>
      <c r="W445" s="417"/>
      <c r="X445" s="417"/>
      <c r="Y445" s="417"/>
      <c r="Z445" s="417"/>
    </row>
    <row r="446" spans="1:26" ht="15.75" customHeight="1" x14ac:dyDescent="0.2">
      <c r="A446" s="417"/>
      <c r="B446" s="453"/>
      <c r="C446" s="454"/>
      <c r="D446" s="446"/>
      <c r="E446" s="446"/>
      <c r="F446" s="446"/>
      <c r="G446" s="446"/>
      <c r="H446" s="446"/>
      <c r="I446" s="446"/>
      <c r="J446" s="417"/>
      <c r="K446" s="417"/>
      <c r="L446" s="417"/>
      <c r="M446" s="417"/>
      <c r="N446" s="417"/>
      <c r="O446" s="417"/>
      <c r="P446" s="417"/>
      <c r="Q446" s="417"/>
      <c r="R446" s="417"/>
      <c r="S446" s="417"/>
      <c r="T446" s="417"/>
      <c r="U446" s="417"/>
      <c r="V446" s="417"/>
      <c r="W446" s="417"/>
      <c r="X446" s="417"/>
      <c r="Y446" s="417"/>
      <c r="Z446" s="417"/>
    </row>
    <row r="447" spans="1:26" ht="15.75" customHeight="1" x14ac:dyDescent="0.2">
      <c r="A447" s="417"/>
      <c r="B447" s="453"/>
      <c r="C447" s="454"/>
      <c r="D447" s="446"/>
      <c r="E447" s="446"/>
      <c r="F447" s="446"/>
      <c r="G447" s="446"/>
      <c r="H447" s="446"/>
      <c r="I447" s="446"/>
      <c r="J447" s="417"/>
      <c r="K447" s="417"/>
      <c r="L447" s="417"/>
      <c r="M447" s="417"/>
      <c r="N447" s="417"/>
      <c r="O447" s="417"/>
      <c r="P447" s="417"/>
      <c r="Q447" s="417"/>
      <c r="R447" s="417"/>
      <c r="S447" s="417"/>
      <c r="T447" s="417"/>
      <c r="U447" s="417"/>
      <c r="V447" s="417"/>
      <c r="W447" s="417"/>
      <c r="X447" s="417"/>
      <c r="Y447" s="417"/>
      <c r="Z447" s="417"/>
    </row>
    <row r="448" spans="1:26" ht="15.75" customHeight="1" x14ac:dyDescent="0.2">
      <c r="A448" s="417"/>
      <c r="B448" s="453"/>
      <c r="C448" s="454"/>
      <c r="D448" s="446"/>
      <c r="E448" s="446"/>
      <c r="F448" s="446"/>
      <c r="G448" s="446"/>
      <c r="H448" s="446"/>
      <c r="I448" s="446"/>
      <c r="J448" s="417"/>
      <c r="K448" s="417"/>
      <c r="L448" s="417"/>
      <c r="M448" s="417"/>
      <c r="N448" s="417"/>
      <c r="O448" s="417"/>
      <c r="P448" s="417"/>
      <c r="Q448" s="417"/>
      <c r="R448" s="417"/>
      <c r="S448" s="417"/>
      <c r="T448" s="417"/>
      <c r="U448" s="417"/>
      <c r="V448" s="417"/>
      <c r="W448" s="417"/>
      <c r="X448" s="417"/>
      <c r="Y448" s="417"/>
      <c r="Z448" s="417"/>
    </row>
    <row r="449" spans="1:26" ht="15.75" customHeight="1" x14ac:dyDescent="0.2">
      <c r="A449" s="417"/>
      <c r="B449" s="453"/>
      <c r="C449" s="454"/>
      <c r="D449" s="446"/>
      <c r="E449" s="446"/>
      <c r="F449" s="446"/>
      <c r="G449" s="446"/>
      <c r="H449" s="446"/>
      <c r="I449" s="446"/>
      <c r="J449" s="417"/>
      <c r="K449" s="417"/>
      <c r="L449" s="417"/>
      <c r="M449" s="417"/>
      <c r="N449" s="417"/>
      <c r="O449" s="417"/>
      <c r="P449" s="417"/>
      <c r="Q449" s="417"/>
      <c r="R449" s="417"/>
      <c r="S449" s="417"/>
      <c r="T449" s="417"/>
      <c r="U449" s="417"/>
      <c r="V449" s="417"/>
      <c r="W449" s="417"/>
      <c r="X449" s="417"/>
      <c r="Y449" s="417"/>
      <c r="Z449" s="417"/>
    </row>
    <row r="450" spans="1:26" ht="15.75" customHeight="1" x14ac:dyDescent="0.2">
      <c r="A450" s="417"/>
      <c r="B450" s="453"/>
      <c r="C450" s="454"/>
      <c r="D450" s="446"/>
      <c r="E450" s="446"/>
      <c r="F450" s="446"/>
      <c r="G450" s="446"/>
      <c r="H450" s="446"/>
      <c r="I450" s="446"/>
      <c r="J450" s="417"/>
      <c r="K450" s="417"/>
      <c r="L450" s="417"/>
      <c r="M450" s="417"/>
      <c r="N450" s="417"/>
      <c r="O450" s="417"/>
      <c r="P450" s="417"/>
      <c r="Q450" s="417"/>
      <c r="R450" s="417"/>
      <c r="S450" s="417"/>
      <c r="T450" s="417"/>
      <c r="U450" s="417"/>
      <c r="V450" s="417"/>
      <c r="W450" s="417"/>
      <c r="X450" s="417"/>
      <c r="Y450" s="417"/>
      <c r="Z450" s="417"/>
    </row>
    <row r="451" spans="1:26" ht="15.75" customHeight="1" x14ac:dyDescent="0.2">
      <c r="A451" s="417"/>
      <c r="B451" s="453"/>
      <c r="C451" s="454"/>
      <c r="D451" s="446"/>
      <c r="E451" s="446"/>
      <c r="F451" s="446"/>
      <c r="G451" s="446"/>
      <c r="H451" s="446"/>
      <c r="I451" s="446"/>
      <c r="J451" s="417"/>
      <c r="K451" s="417"/>
      <c r="L451" s="417"/>
      <c r="M451" s="417"/>
      <c r="N451" s="417"/>
      <c r="O451" s="417"/>
      <c r="P451" s="417"/>
      <c r="Q451" s="417"/>
      <c r="R451" s="417"/>
      <c r="S451" s="417"/>
      <c r="T451" s="417"/>
      <c r="U451" s="417"/>
      <c r="V451" s="417"/>
      <c r="W451" s="417"/>
      <c r="X451" s="417"/>
      <c r="Y451" s="417"/>
      <c r="Z451" s="417"/>
    </row>
    <row r="452" spans="1:26" ht="15.75" customHeight="1" x14ac:dyDescent="0.2">
      <c r="A452" s="417"/>
      <c r="B452" s="453"/>
      <c r="C452" s="454"/>
      <c r="D452" s="446"/>
      <c r="E452" s="446"/>
      <c r="F452" s="446"/>
      <c r="G452" s="446"/>
      <c r="H452" s="446"/>
      <c r="I452" s="446"/>
      <c r="J452" s="417"/>
      <c r="K452" s="417"/>
      <c r="L452" s="417"/>
      <c r="M452" s="417"/>
      <c r="N452" s="417"/>
      <c r="O452" s="417"/>
      <c r="P452" s="417"/>
      <c r="Q452" s="417"/>
      <c r="R452" s="417"/>
      <c r="S452" s="417"/>
      <c r="T452" s="417"/>
      <c r="U452" s="417"/>
      <c r="V452" s="417"/>
      <c r="W452" s="417"/>
      <c r="X452" s="417"/>
      <c r="Y452" s="417"/>
      <c r="Z452" s="417"/>
    </row>
    <row r="453" spans="1:26" ht="15.75" customHeight="1" x14ac:dyDescent="0.2">
      <c r="A453" s="417"/>
      <c r="B453" s="453"/>
      <c r="C453" s="454"/>
      <c r="D453" s="446"/>
      <c r="E453" s="446"/>
      <c r="F453" s="446"/>
      <c r="G453" s="446"/>
      <c r="H453" s="446"/>
      <c r="I453" s="446"/>
      <c r="J453" s="417"/>
      <c r="K453" s="417"/>
      <c r="L453" s="417"/>
      <c r="M453" s="417"/>
      <c r="N453" s="417"/>
      <c r="O453" s="417"/>
      <c r="P453" s="417"/>
      <c r="Q453" s="417"/>
      <c r="R453" s="417"/>
      <c r="S453" s="417"/>
      <c r="T453" s="417"/>
      <c r="U453" s="417"/>
      <c r="V453" s="417"/>
      <c r="W453" s="417"/>
      <c r="X453" s="417"/>
      <c r="Y453" s="417"/>
      <c r="Z453" s="417"/>
    </row>
    <row r="454" spans="1:26" ht="15.75" customHeight="1" x14ac:dyDescent="0.2">
      <c r="A454" s="417"/>
      <c r="B454" s="453"/>
      <c r="C454" s="454"/>
      <c r="D454" s="446"/>
      <c r="E454" s="446"/>
      <c r="F454" s="446"/>
      <c r="G454" s="446"/>
      <c r="H454" s="446"/>
      <c r="I454" s="446"/>
      <c r="J454" s="417"/>
      <c r="K454" s="417"/>
      <c r="L454" s="417"/>
      <c r="M454" s="417"/>
      <c r="N454" s="417"/>
      <c r="O454" s="417"/>
      <c r="P454" s="417"/>
      <c r="Q454" s="417"/>
      <c r="R454" s="417"/>
      <c r="S454" s="417"/>
      <c r="T454" s="417"/>
      <c r="U454" s="417"/>
      <c r="V454" s="417"/>
      <c r="W454" s="417"/>
      <c r="X454" s="417"/>
      <c r="Y454" s="417"/>
      <c r="Z454" s="417"/>
    </row>
    <row r="455" spans="1:26" ht="15.75" customHeight="1" x14ac:dyDescent="0.2">
      <c r="A455" s="417"/>
      <c r="B455" s="453"/>
      <c r="C455" s="454"/>
      <c r="D455" s="446"/>
      <c r="E455" s="446"/>
      <c r="F455" s="446"/>
      <c r="G455" s="446"/>
      <c r="H455" s="446"/>
      <c r="I455" s="446"/>
      <c r="J455" s="417"/>
      <c r="K455" s="417"/>
      <c r="L455" s="417"/>
      <c r="M455" s="417"/>
      <c r="N455" s="417"/>
      <c r="O455" s="417"/>
      <c r="P455" s="417"/>
      <c r="Q455" s="417"/>
      <c r="R455" s="417"/>
      <c r="S455" s="417"/>
      <c r="T455" s="417"/>
      <c r="U455" s="417"/>
      <c r="V455" s="417"/>
      <c r="W455" s="417"/>
      <c r="X455" s="417"/>
      <c r="Y455" s="417"/>
      <c r="Z455" s="417"/>
    </row>
    <row r="456" spans="1:26" ht="15.75" customHeight="1" x14ac:dyDescent="0.2">
      <c r="A456" s="417"/>
      <c r="B456" s="453"/>
      <c r="C456" s="454"/>
      <c r="D456" s="446"/>
      <c r="E456" s="446"/>
      <c r="F456" s="446"/>
      <c r="G456" s="446"/>
      <c r="H456" s="446"/>
      <c r="I456" s="446"/>
      <c r="J456" s="417"/>
      <c r="K456" s="417"/>
      <c r="L456" s="417"/>
      <c r="M456" s="417"/>
      <c r="N456" s="417"/>
      <c r="O456" s="417"/>
      <c r="P456" s="417"/>
      <c r="Q456" s="417"/>
      <c r="R456" s="417"/>
      <c r="S456" s="417"/>
      <c r="T456" s="417"/>
      <c r="U456" s="417"/>
      <c r="V456" s="417"/>
      <c r="W456" s="417"/>
      <c r="X456" s="417"/>
      <c r="Y456" s="417"/>
      <c r="Z456" s="417"/>
    </row>
    <row r="457" spans="1:26" ht="15.75" customHeight="1" x14ac:dyDescent="0.2">
      <c r="A457" s="417"/>
      <c r="B457" s="453"/>
      <c r="C457" s="454"/>
      <c r="D457" s="446"/>
      <c r="E457" s="446"/>
      <c r="F457" s="446"/>
      <c r="G457" s="446"/>
      <c r="H457" s="446"/>
      <c r="I457" s="446"/>
      <c r="J457" s="417"/>
      <c r="K457" s="417"/>
      <c r="L457" s="417"/>
      <c r="M457" s="417"/>
      <c r="N457" s="417"/>
      <c r="O457" s="417"/>
      <c r="P457" s="417"/>
      <c r="Q457" s="417"/>
      <c r="R457" s="417"/>
      <c r="S457" s="417"/>
      <c r="T457" s="417"/>
      <c r="U457" s="417"/>
      <c r="V457" s="417"/>
      <c r="W457" s="417"/>
      <c r="X457" s="417"/>
      <c r="Y457" s="417"/>
      <c r="Z457" s="417"/>
    </row>
    <row r="458" spans="1:26" ht="15.75" customHeight="1" x14ac:dyDescent="0.2">
      <c r="A458" s="417"/>
      <c r="B458" s="453"/>
      <c r="C458" s="454"/>
      <c r="D458" s="446"/>
      <c r="E458" s="446"/>
      <c r="F458" s="446"/>
      <c r="G458" s="446"/>
      <c r="H458" s="446"/>
      <c r="I458" s="446"/>
      <c r="J458" s="417"/>
      <c r="K458" s="417"/>
      <c r="L458" s="417"/>
      <c r="M458" s="417"/>
      <c r="N458" s="417"/>
      <c r="O458" s="417"/>
      <c r="P458" s="417"/>
      <c r="Q458" s="417"/>
      <c r="R458" s="417"/>
      <c r="S458" s="417"/>
      <c r="T458" s="417"/>
      <c r="U458" s="417"/>
      <c r="V458" s="417"/>
      <c r="W458" s="417"/>
      <c r="X458" s="417"/>
      <c r="Y458" s="417"/>
      <c r="Z458" s="417"/>
    </row>
    <row r="459" spans="1:26" ht="15.75" customHeight="1" x14ac:dyDescent="0.2">
      <c r="A459" s="417"/>
      <c r="B459" s="453"/>
      <c r="C459" s="454"/>
      <c r="D459" s="446"/>
      <c r="E459" s="446"/>
      <c r="F459" s="446"/>
      <c r="G459" s="446"/>
      <c r="H459" s="446"/>
      <c r="I459" s="446"/>
      <c r="J459" s="417"/>
      <c r="K459" s="417"/>
      <c r="L459" s="417"/>
      <c r="M459" s="417"/>
      <c r="N459" s="417"/>
      <c r="O459" s="417"/>
      <c r="P459" s="417"/>
      <c r="Q459" s="417"/>
      <c r="R459" s="417"/>
      <c r="S459" s="417"/>
      <c r="T459" s="417"/>
      <c r="U459" s="417"/>
      <c r="V459" s="417"/>
      <c r="W459" s="417"/>
      <c r="X459" s="417"/>
      <c r="Y459" s="417"/>
      <c r="Z459" s="417"/>
    </row>
    <row r="460" spans="1:26" ht="15.75" customHeight="1" x14ac:dyDescent="0.2">
      <c r="A460" s="417"/>
      <c r="B460" s="453"/>
      <c r="C460" s="454"/>
      <c r="D460" s="446"/>
      <c r="E460" s="446"/>
      <c r="F460" s="446"/>
      <c r="G460" s="446"/>
      <c r="H460" s="446"/>
      <c r="I460" s="446"/>
      <c r="J460" s="417"/>
      <c r="K460" s="417"/>
      <c r="L460" s="417"/>
      <c r="M460" s="417"/>
      <c r="N460" s="417"/>
      <c r="O460" s="417"/>
      <c r="P460" s="417"/>
      <c r="Q460" s="417"/>
      <c r="R460" s="417"/>
      <c r="S460" s="417"/>
      <c r="T460" s="417"/>
      <c r="U460" s="417"/>
      <c r="V460" s="417"/>
      <c r="W460" s="417"/>
      <c r="X460" s="417"/>
      <c r="Y460" s="417"/>
      <c r="Z460" s="417"/>
    </row>
    <row r="461" spans="1:26" ht="15.75" customHeight="1" x14ac:dyDescent="0.2">
      <c r="A461" s="417"/>
      <c r="B461" s="453"/>
      <c r="C461" s="454"/>
      <c r="D461" s="446"/>
      <c r="E461" s="446"/>
      <c r="F461" s="446"/>
      <c r="G461" s="446"/>
      <c r="H461" s="446"/>
      <c r="I461" s="446"/>
      <c r="J461" s="417"/>
      <c r="K461" s="417"/>
      <c r="L461" s="417"/>
      <c r="M461" s="417"/>
      <c r="N461" s="417"/>
      <c r="O461" s="417"/>
      <c r="P461" s="417"/>
      <c r="Q461" s="417"/>
      <c r="R461" s="417"/>
      <c r="S461" s="417"/>
      <c r="T461" s="417"/>
      <c r="U461" s="417"/>
      <c r="V461" s="417"/>
      <c r="W461" s="417"/>
      <c r="X461" s="417"/>
      <c r="Y461" s="417"/>
      <c r="Z461" s="417"/>
    </row>
    <row r="462" spans="1:26" ht="15.75" customHeight="1" x14ac:dyDescent="0.2">
      <c r="A462" s="417"/>
      <c r="B462" s="453"/>
      <c r="C462" s="454"/>
      <c r="D462" s="446"/>
      <c r="E462" s="446"/>
      <c r="F462" s="446"/>
      <c r="G462" s="446"/>
      <c r="H462" s="446"/>
      <c r="I462" s="446"/>
      <c r="J462" s="417"/>
      <c r="K462" s="417"/>
      <c r="L462" s="417"/>
      <c r="M462" s="417"/>
      <c r="N462" s="417"/>
      <c r="O462" s="417"/>
      <c r="P462" s="417"/>
      <c r="Q462" s="417"/>
      <c r="R462" s="417"/>
      <c r="S462" s="417"/>
      <c r="T462" s="417"/>
      <c r="U462" s="417"/>
      <c r="V462" s="417"/>
      <c r="W462" s="417"/>
      <c r="X462" s="417"/>
      <c r="Y462" s="417"/>
      <c r="Z462" s="417"/>
    </row>
    <row r="463" spans="1:26" ht="15.75" customHeight="1" x14ac:dyDescent="0.2">
      <c r="A463" s="417"/>
      <c r="B463" s="453"/>
      <c r="C463" s="454"/>
      <c r="D463" s="446"/>
      <c r="E463" s="446"/>
      <c r="F463" s="446"/>
      <c r="G463" s="446"/>
      <c r="H463" s="446"/>
      <c r="I463" s="446"/>
      <c r="J463" s="417"/>
      <c r="K463" s="417"/>
      <c r="L463" s="417"/>
      <c r="M463" s="417"/>
      <c r="N463" s="417"/>
      <c r="O463" s="417"/>
      <c r="P463" s="417"/>
      <c r="Q463" s="417"/>
      <c r="R463" s="417"/>
      <c r="S463" s="417"/>
      <c r="T463" s="417"/>
      <c r="U463" s="417"/>
      <c r="V463" s="417"/>
      <c r="W463" s="417"/>
      <c r="X463" s="417"/>
      <c r="Y463" s="417"/>
      <c r="Z463" s="417"/>
    </row>
    <row r="464" spans="1:26" ht="15.75" customHeight="1" x14ac:dyDescent="0.2">
      <c r="A464" s="417"/>
      <c r="B464" s="453"/>
      <c r="C464" s="454"/>
      <c r="D464" s="446"/>
      <c r="E464" s="446"/>
      <c r="F464" s="446"/>
      <c r="G464" s="446"/>
      <c r="H464" s="446"/>
      <c r="I464" s="446"/>
      <c r="J464" s="417"/>
      <c r="K464" s="417"/>
      <c r="L464" s="417"/>
      <c r="M464" s="417"/>
      <c r="N464" s="417"/>
      <c r="O464" s="417"/>
      <c r="P464" s="417"/>
      <c r="Q464" s="417"/>
      <c r="R464" s="417"/>
      <c r="S464" s="417"/>
      <c r="T464" s="417"/>
      <c r="U464" s="417"/>
      <c r="V464" s="417"/>
      <c r="W464" s="417"/>
      <c r="X464" s="417"/>
      <c r="Y464" s="417"/>
      <c r="Z464" s="417"/>
    </row>
    <row r="465" spans="1:26" ht="15.75" customHeight="1" x14ac:dyDescent="0.2">
      <c r="A465" s="417"/>
      <c r="B465" s="453"/>
      <c r="C465" s="454"/>
      <c r="D465" s="446"/>
      <c r="E465" s="446"/>
      <c r="F465" s="446"/>
      <c r="G465" s="446"/>
      <c r="H465" s="446"/>
      <c r="I465" s="446"/>
      <c r="J465" s="417"/>
      <c r="K465" s="417"/>
      <c r="L465" s="417"/>
      <c r="M465" s="417"/>
      <c r="N465" s="417"/>
      <c r="O465" s="417"/>
      <c r="P465" s="417"/>
      <c r="Q465" s="417"/>
      <c r="R465" s="417"/>
      <c r="S465" s="417"/>
      <c r="T465" s="417"/>
      <c r="U465" s="417"/>
      <c r="V465" s="417"/>
      <c r="W465" s="417"/>
      <c r="X465" s="417"/>
      <c r="Y465" s="417"/>
      <c r="Z465" s="417"/>
    </row>
    <row r="466" spans="1:26" ht="15.75" customHeight="1" x14ac:dyDescent="0.2">
      <c r="A466" s="417"/>
      <c r="B466" s="453"/>
      <c r="C466" s="454"/>
      <c r="D466" s="446"/>
      <c r="E466" s="446"/>
      <c r="F466" s="446"/>
      <c r="G466" s="446"/>
      <c r="H466" s="446"/>
      <c r="I466" s="446"/>
      <c r="J466" s="417"/>
      <c r="K466" s="417"/>
      <c r="L466" s="417"/>
      <c r="M466" s="417"/>
      <c r="N466" s="417"/>
      <c r="O466" s="417"/>
      <c r="P466" s="417"/>
      <c r="Q466" s="417"/>
      <c r="R466" s="417"/>
      <c r="S466" s="417"/>
      <c r="T466" s="417"/>
      <c r="U466" s="417"/>
      <c r="V466" s="417"/>
      <c r="W466" s="417"/>
      <c r="X466" s="417"/>
      <c r="Y466" s="417"/>
      <c r="Z466" s="417"/>
    </row>
    <row r="467" spans="1:26" ht="15.75" customHeight="1" x14ac:dyDescent="0.2">
      <c r="A467" s="417"/>
      <c r="B467" s="453"/>
      <c r="C467" s="454"/>
      <c r="D467" s="446"/>
      <c r="E467" s="446"/>
      <c r="F467" s="446"/>
      <c r="G467" s="446"/>
      <c r="H467" s="446"/>
      <c r="I467" s="446"/>
      <c r="J467" s="417"/>
      <c r="K467" s="417"/>
      <c r="L467" s="417"/>
      <c r="M467" s="417"/>
      <c r="N467" s="417"/>
      <c r="O467" s="417"/>
      <c r="P467" s="417"/>
      <c r="Q467" s="417"/>
      <c r="R467" s="417"/>
      <c r="S467" s="417"/>
      <c r="T467" s="417"/>
      <c r="U467" s="417"/>
      <c r="V467" s="417"/>
      <c r="W467" s="417"/>
      <c r="X467" s="417"/>
      <c r="Y467" s="417"/>
      <c r="Z467" s="417"/>
    </row>
    <row r="468" spans="1:26" ht="15.75" customHeight="1" x14ac:dyDescent="0.2">
      <c r="A468" s="417"/>
      <c r="B468" s="453"/>
      <c r="C468" s="454"/>
      <c r="D468" s="446"/>
      <c r="E468" s="446"/>
      <c r="F468" s="446"/>
      <c r="G468" s="446"/>
      <c r="H468" s="446"/>
      <c r="I468" s="446"/>
      <c r="J468" s="417"/>
      <c r="K468" s="417"/>
      <c r="L468" s="417"/>
      <c r="M468" s="417"/>
      <c r="N468" s="417"/>
      <c r="O468" s="417"/>
      <c r="P468" s="417"/>
      <c r="Q468" s="417"/>
      <c r="R468" s="417"/>
      <c r="S468" s="417"/>
      <c r="T468" s="417"/>
      <c r="U468" s="417"/>
      <c r="V468" s="417"/>
      <c r="W468" s="417"/>
      <c r="X468" s="417"/>
      <c r="Y468" s="417"/>
      <c r="Z468" s="417"/>
    </row>
    <row r="469" spans="1:26" ht="15.75" customHeight="1" x14ac:dyDescent="0.2">
      <c r="A469" s="417"/>
      <c r="B469" s="453"/>
      <c r="C469" s="454"/>
      <c r="D469" s="446"/>
      <c r="E469" s="446"/>
      <c r="F469" s="446"/>
      <c r="G469" s="446"/>
      <c r="H469" s="446"/>
      <c r="I469" s="446"/>
      <c r="J469" s="417"/>
      <c r="K469" s="417"/>
      <c r="L469" s="417"/>
      <c r="M469" s="417"/>
      <c r="N469" s="417"/>
      <c r="O469" s="417"/>
      <c r="P469" s="417"/>
      <c r="Q469" s="417"/>
      <c r="R469" s="417"/>
      <c r="S469" s="417"/>
      <c r="T469" s="417"/>
      <c r="U469" s="417"/>
      <c r="V469" s="417"/>
      <c r="W469" s="417"/>
      <c r="X469" s="417"/>
      <c r="Y469" s="417"/>
      <c r="Z469" s="417"/>
    </row>
    <row r="470" spans="1:26" ht="15.75" customHeight="1" x14ac:dyDescent="0.2">
      <c r="A470" s="417"/>
      <c r="B470" s="453"/>
      <c r="C470" s="454"/>
      <c r="D470" s="446"/>
      <c r="E470" s="446"/>
      <c r="F470" s="446"/>
      <c r="G470" s="446"/>
      <c r="H470" s="446"/>
      <c r="I470" s="446"/>
      <c r="J470" s="417"/>
      <c r="K470" s="417"/>
      <c r="L470" s="417"/>
      <c r="M470" s="417"/>
      <c r="N470" s="417"/>
      <c r="O470" s="417"/>
      <c r="P470" s="417"/>
      <c r="Q470" s="417"/>
      <c r="R470" s="417"/>
      <c r="S470" s="417"/>
      <c r="T470" s="417"/>
      <c r="U470" s="417"/>
      <c r="V470" s="417"/>
      <c r="W470" s="417"/>
      <c r="X470" s="417"/>
      <c r="Y470" s="417"/>
      <c r="Z470" s="417"/>
    </row>
    <row r="471" spans="1:26" ht="15.75" customHeight="1" x14ac:dyDescent="0.2">
      <c r="A471" s="417"/>
      <c r="B471" s="453"/>
      <c r="C471" s="454"/>
      <c r="D471" s="446"/>
      <c r="E471" s="446"/>
      <c r="F471" s="446"/>
      <c r="G471" s="446"/>
      <c r="H471" s="446"/>
      <c r="I471" s="446"/>
      <c r="J471" s="417"/>
      <c r="K471" s="417"/>
      <c r="L471" s="417"/>
      <c r="M471" s="417"/>
      <c r="N471" s="417"/>
      <c r="O471" s="417"/>
      <c r="P471" s="417"/>
      <c r="Q471" s="417"/>
      <c r="R471" s="417"/>
      <c r="S471" s="417"/>
      <c r="T471" s="417"/>
      <c r="U471" s="417"/>
      <c r="V471" s="417"/>
      <c r="W471" s="417"/>
      <c r="X471" s="417"/>
      <c r="Y471" s="417"/>
      <c r="Z471" s="417"/>
    </row>
    <row r="472" spans="1:26" ht="15.75" customHeight="1" x14ac:dyDescent="0.2">
      <c r="A472" s="417"/>
      <c r="B472" s="453"/>
      <c r="C472" s="454"/>
      <c r="D472" s="446"/>
      <c r="E472" s="446"/>
      <c r="F472" s="446"/>
      <c r="G472" s="446"/>
      <c r="H472" s="446"/>
      <c r="I472" s="446"/>
      <c r="J472" s="417"/>
      <c r="K472" s="417"/>
      <c r="L472" s="417"/>
      <c r="M472" s="417"/>
      <c r="N472" s="417"/>
      <c r="O472" s="417"/>
      <c r="P472" s="417"/>
      <c r="Q472" s="417"/>
      <c r="R472" s="417"/>
      <c r="S472" s="417"/>
      <c r="T472" s="417"/>
      <c r="U472" s="417"/>
      <c r="V472" s="417"/>
      <c r="W472" s="417"/>
      <c r="X472" s="417"/>
      <c r="Y472" s="417"/>
      <c r="Z472" s="417"/>
    </row>
    <row r="473" spans="1:26" ht="15.75" customHeight="1" x14ac:dyDescent="0.2">
      <c r="A473" s="417"/>
      <c r="B473" s="453"/>
      <c r="C473" s="454"/>
      <c r="D473" s="446"/>
      <c r="E473" s="446"/>
      <c r="F473" s="446"/>
      <c r="G473" s="446"/>
      <c r="H473" s="446"/>
      <c r="I473" s="446"/>
      <c r="J473" s="417"/>
      <c r="K473" s="417"/>
      <c r="L473" s="417"/>
      <c r="M473" s="417"/>
      <c r="N473" s="417"/>
      <c r="O473" s="417"/>
      <c r="P473" s="417"/>
      <c r="Q473" s="417"/>
      <c r="R473" s="417"/>
      <c r="S473" s="417"/>
      <c r="T473" s="417"/>
      <c r="U473" s="417"/>
      <c r="V473" s="417"/>
      <c r="W473" s="417"/>
      <c r="X473" s="417"/>
      <c r="Y473" s="417"/>
      <c r="Z473" s="417"/>
    </row>
    <row r="474" spans="1:26" ht="15.75" customHeight="1" x14ac:dyDescent="0.2">
      <c r="A474" s="417"/>
      <c r="B474" s="453"/>
      <c r="C474" s="454"/>
      <c r="D474" s="446"/>
      <c r="E474" s="446"/>
      <c r="F474" s="446"/>
      <c r="G474" s="446"/>
      <c r="H474" s="446"/>
      <c r="I474" s="446"/>
      <c r="J474" s="417"/>
      <c r="K474" s="417"/>
      <c r="L474" s="417"/>
      <c r="M474" s="417"/>
      <c r="N474" s="417"/>
      <c r="O474" s="417"/>
      <c r="P474" s="417"/>
      <c r="Q474" s="417"/>
      <c r="R474" s="417"/>
      <c r="S474" s="417"/>
      <c r="T474" s="417"/>
      <c r="U474" s="417"/>
      <c r="V474" s="417"/>
      <c r="W474" s="417"/>
      <c r="X474" s="417"/>
      <c r="Y474" s="417"/>
      <c r="Z474" s="417"/>
    </row>
    <row r="475" spans="1:26" ht="15.75" customHeight="1" x14ac:dyDescent="0.2">
      <c r="A475" s="417"/>
      <c r="B475" s="453"/>
      <c r="C475" s="454"/>
      <c r="D475" s="446"/>
      <c r="E475" s="446"/>
      <c r="F475" s="446"/>
      <c r="G475" s="446"/>
      <c r="H475" s="446"/>
      <c r="I475" s="446"/>
      <c r="J475" s="417"/>
      <c r="K475" s="417"/>
      <c r="L475" s="417"/>
      <c r="M475" s="417"/>
      <c r="N475" s="417"/>
      <c r="O475" s="417"/>
      <c r="P475" s="417"/>
      <c r="Q475" s="417"/>
      <c r="R475" s="417"/>
      <c r="S475" s="417"/>
      <c r="T475" s="417"/>
      <c r="U475" s="417"/>
      <c r="V475" s="417"/>
      <c r="W475" s="417"/>
      <c r="X475" s="417"/>
      <c r="Y475" s="417"/>
      <c r="Z475" s="417"/>
    </row>
    <row r="476" spans="1:26" ht="15.75" customHeight="1" x14ac:dyDescent="0.2">
      <c r="A476" s="417"/>
      <c r="B476" s="453"/>
      <c r="C476" s="454"/>
      <c r="D476" s="446"/>
      <c r="E476" s="446"/>
      <c r="F476" s="446"/>
      <c r="G476" s="446"/>
      <c r="H476" s="446"/>
      <c r="I476" s="446"/>
      <c r="J476" s="417"/>
      <c r="K476" s="417"/>
      <c r="L476" s="417"/>
      <c r="M476" s="417"/>
      <c r="N476" s="417"/>
      <c r="O476" s="417"/>
      <c r="P476" s="417"/>
      <c r="Q476" s="417"/>
      <c r="R476" s="417"/>
      <c r="S476" s="417"/>
      <c r="T476" s="417"/>
      <c r="U476" s="417"/>
      <c r="V476" s="417"/>
      <c r="W476" s="417"/>
      <c r="X476" s="417"/>
      <c r="Y476" s="417"/>
      <c r="Z476" s="417"/>
    </row>
    <row r="477" spans="1:26" ht="15.75" customHeight="1" x14ac:dyDescent="0.2">
      <c r="A477" s="417"/>
      <c r="B477" s="453"/>
      <c r="C477" s="454"/>
      <c r="D477" s="446"/>
      <c r="E477" s="446"/>
      <c r="F477" s="446"/>
      <c r="G477" s="446"/>
      <c r="H477" s="446"/>
      <c r="I477" s="446"/>
      <c r="J477" s="417"/>
      <c r="K477" s="417"/>
      <c r="L477" s="417"/>
      <c r="M477" s="417"/>
      <c r="N477" s="417"/>
      <c r="O477" s="417"/>
      <c r="P477" s="417"/>
      <c r="Q477" s="417"/>
      <c r="R477" s="417"/>
      <c r="S477" s="417"/>
      <c r="T477" s="417"/>
      <c r="U477" s="417"/>
      <c r="V477" s="417"/>
      <c r="W477" s="417"/>
      <c r="X477" s="417"/>
      <c r="Y477" s="417"/>
      <c r="Z477" s="417"/>
    </row>
    <row r="478" spans="1:26" ht="15.75" customHeight="1" x14ac:dyDescent="0.2">
      <c r="A478" s="417"/>
      <c r="B478" s="453"/>
      <c r="C478" s="454"/>
      <c r="D478" s="446"/>
      <c r="E478" s="446"/>
      <c r="F478" s="446"/>
      <c r="G478" s="446"/>
      <c r="H478" s="446"/>
      <c r="I478" s="446"/>
      <c r="J478" s="417"/>
      <c r="K478" s="417"/>
      <c r="L478" s="417"/>
      <c r="M478" s="417"/>
      <c r="N478" s="417"/>
      <c r="O478" s="417"/>
      <c r="P478" s="417"/>
      <c r="Q478" s="417"/>
      <c r="R478" s="417"/>
      <c r="S478" s="417"/>
      <c r="T478" s="417"/>
      <c r="U478" s="417"/>
      <c r="V478" s="417"/>
      <c r="W478" s="417"/>
      <c r="X478" s="417"/>
      <c r="Y478" s="417"/>
      <c r="Z478" s="417"/>
    </row>
    <row r="479" spans="1:26" ht="15.75" customHeight="1" x14ac:dyDescent="0.2">
      <c r="A479" s="417"/>
      <c r="B479" s="453"/>
      <c r="C479" s="454"/>
      <c r="D479" s="446"/>
      <c r="E479" s="446"/>
      <c r="F479" s="446"/>
      <c r="G479" s="446"/>
      <c r="H479" s="446"/>
      <c r="I479" s="446"/>
      <c r="J479" s="417"/>
      <c r="K479" s="417"/>
      <c r="L479" s="417"/>
      <c r="M479" s="417"/>
      <c r="N479" s="417"/>
      <c r="O479" s="417"/>
      <c r="P479" s="417"/>
      <c r="Q479" s="417"/>
      <c r="R479" s="417"/>
      <c r="S479" s="417"/>
      <c r="T479" s="417"/>
      <c r="U479" s="417"/>
      <c r="V479" s="417"/>
      <c r="W479" s="417"/>
      <c r="X479" s="417"/>
      <c r="Y479" s="417"/>
      <c r="Z479" s="417"/>
    </row>
    <row r="480" spans="1:26" ht="15.75" customHeight="1" x14ac:dyDescent="0.2">
      <c r="A480" s="417"/>
      <c r="B480" s="453"/>
      <c r="C480" s="454"/>
      <c r="D480" s="446"/>
      <c r="E480" s="446"/>
      <c r="F480" s="446"/>
      <c r="G480" s="446"/>
      <c r="H480" s="446"/>
      <c r="I480" s="446"/>
      <c r="J480" s="417"/>
      <c r="K480" s="417"/>
      <c r="L480" s="417"/>
      <c r="M480" s="417"/>
      <c r="N480" s="417"/>
      <c r="O480" s="417"/>
      <c r="P480" s="417"/>
      <c r="Q480" s="417"/>
      <c r="R480" s="417"/>
      <c r="S480" s="417"/>
      <c r="T480" s="417"/>
      <c r="U480" s="417"/>
      <c r="V480" s="417"/>
      <c r="W480" s="417"/>
      <c r="X480" s="417"/>
      <c r="Y480" s="417"/>
      <c r="Z480" s="417"/>
    </row>
    <row r="481" spans="1:26" ht="15.75" customHeight="1" x14ac:dyDescent="0.2">
      <c r="A481" s="417"/>
      <c r="B481" s="453"/>
      <c r="C481" s="454"/>
      <c r="D481" s="446"/>
      <c r="E481" s="446"/>
      <c r="F481" s="446"/>
      <c r="G481" s="446"/>
      <c r="H481" s="446"/>
      <c r="I481" s="446"/>
      <c r="J481" s="417"/>
      <c r="K481" s="417"/>
      <c r="L481" s="417"/>
      <c r="M481" s="417"/>
      <c r="N481" s="417"/>
      <c r="O481" s="417"/>
      <c r="P481" s="417"/>
      <c r="Q481" s="417"/>
      <c r="R481" s="417"/>
      <c r="S481" s="417"/>
      <c r="T481" s="417"/>
      <c r="U481" s="417"/>
      <c r="V481" s="417"/>
      <c r="W481" s="417"/>
      <c r="X481" s="417"/>
      <c r="Y481" s="417"/>
      <c r="Z481" s="417"/>
    </row>
    <row r="482" spans="1:26" ht="15.75" customHeight="1" x14ac:dyDescent="0.2">
      <c r="A482" s="417"/>
      <c r="B482" s="453"/>
      <c r="C482" s="454"/>
      <c r="D482" s="446"/>
      <c r="E482" s="446"/>
      <c r="F482" s="446"/>
      <c r="G482" s="446"/>
      <c r="H482" s="446"/>
      <c r="I482" s="446"/>
      <c r="J482" s="417"/>
      <c r="K482" s="417"/>
      <c r="L482" s="417"/>
      <c r="M482" s="417"/>
      <c r="N482" s="417"/>
      <c r="O482" s="417"/>
      <c r="P482" s="417"/>
      <c r="Q482" s="417"/>
      <c r="R482" s="417"/>
      <c r="S482" s="417"/>
      <c r="T482" s="417"/>
      <c r="U482" s="417"/>
      <c r="V482" s="417"/>
      <c r="W482" s="417"/>
      <c r="X482" s="417"/>
      <c r="Y482" s="417"/>
      <c r="Z482" s="417"/>
    </row>
    <row r="483" spans="1:26" ht="15.75" customHeight="1" x14ac:dyDescent="0.2">
      <c r="A483" s="417"/>
      <c r="B483" s="453"/>
      <c r="C483" s="454"/>
      <c r="D483" s="446"/>
      <c r="E483" s="446"/>
      <c r="F483" s="446"/>
      <c r="G483" s="446"/>
      <c r="H483" s="446"/>
      <c r="I483" s="446"/>
      <c r="J483" s="417"/>
      <c r="K483" s="417"/>
      <c r="L483" s="417"/>
      <c r="M483" s="417"/>
      <c r="N483" s="417"/>
      <c r="O483" s="417"/>
      <c r="P483" s="417"/>
      <c r="Q483" s="417"/>
      <c r="R483" s="417"/>
      <c r="S483" s="417"/>
      <c r="T483" s="417"/>
      <c r="U483" s="417"/>
      <c r="V483" s="417"/>
      <c r="W483" s="417"/>
      <c r="X483" s="417"/>
      <c r="Y483" s="417"/>
      <c r="Z483" s="417"/>
    </row>
    <row r="484" spans="1:26" ht="15.75" customHeight="1" x14ac:dyDescent="0.2">
      <c r="A484" s="417"/>
      <c r="B484" s="453"/>
      <c r="C484" s="454"/>
      <c r="D484" s="446"/>
      <c r="E484" s="446"/>
      <c r="F484" s="446"/>
      <c r="G484" s="446"/>
      <c r="H484" s="446"/>
      <c r="I484" s="446"/>
      <c r="J484" s="417"/>
      <c r="K484" s="417"/>
      <c r="L484" s="417"/>
      <c r="M484" s="417"/>
      <c r="N484" s="417"/>
      <c r="O484" s="417"/>
      <c r="P484" s="417"/>
      <c r="Q484" s="417"/>
      <c r="R484" s="417"/>
      <c r="S484" s="417"/>
      <c r="T484" s="417"/>
      <c r="U484" s="417"/>
      <c r="V484" s="417"/>
      <c r="W484" s="417"/>
      <c r="X484" s="417"/>
      <c r="Y484" s="417"/>
      <c r="Z484" s="417"/>
    </row>
    <row r="485" spans="1:26" ht="15.75" customHeight="1" x14ac:dyDescent="0.2">
      <c r="A485" s="417"/>
      <c r="B485" s="453"/>
      <c r="C485" s="454"/>
      <c r="D485" s="446"/>
      <c r="E485" s="446"/>
      <c r="F485" s="446"/>
      <c r="G485" s="446"/>
      <c r="H485" s="446"/>
      <c r="I485" s="446"/>
      <c r="J485" s="417"/>
      <c r="K485" s="417"/>
      <c r="L485" s="417"/>
      <c r="M485" s="417"/>
      <c r="N485" s="417"/>
      <c r="O485" s="417"/>
      <c r="P485" s="417"/>
      <c r="Q485" s="417"/>
      <c r="R485" s="417"/>
      <c r="S485" s="417"/>
      <c r="T485" s="417"/>
      <c r="U485" s="417"/>
      <c r="V485" s="417"/>
      <c r="W485" s="417"/>
      <c r="X485" s="417"/>
      <c r="Y485" s="417"/>
      <c r="Z485" s="417"/>
    </row>
    <row r="486" spans="1:26" ht="15.75" customHeight="1" x14ac:dyDescent="0.2">
      <c r="A486" s="417"/>
      <c r="B486" s="453"/>
      <c r="C486" s="454"/>
      <c r="D486" s="446"/>
      <c r="E486" s="446"/>
      <c r="F486" s="446"/>
      <c r="G486" s="446"/>
      <c r="H486" s="446"/>
      <c r="I486" s="446"/>
      <c r="J486" s="417"/>
      <c r="K486" s="417"/>
      <c r="L486" s="417"/>
      <c r="M486" s="417"/>
      <c r="N486" s="417"/>
      <c r="O486" s="417"/>
      <c r="P486" s="417"/>
      <c r="Q486" s="417"/>
      <c r="R486" s="417"/>
      <c r="S486" s="417"/>
      <c r="T486" s="417"/>
      <c r="U486" s="417"/>
      <c r="V486" s="417"/>
      <c r="W486" s="417"/>
      <c r="X486" s="417"/>
      <c r="Y486" s="417"/>
      <c r="Z486" s="417"/>
    </row>
    <row r="487" spans="1:26" ht="15.75" customHeight="1" x14ac:dyDescent="0.2">
      <c r="A487" s="417"/>
      <c r="B487" s="453"/>
      <c r="C487" s="454"/>
      <c r="D487" s="446"/>
      <c r="E487" s="446"/>
      <c r="F487" s="446"/>
      <c r="G487" s="446"/>
      <c r="H487" s="446"/>
      <c r="I487" s="446"/>
      <c r="J487" s="417"/>
      <c r="K487" s="417"/>
      <c r="L487" s="417"/>
      <c r="M487" s="417"/>
      <c r="N487" s="417"/>
      <c r="O487" s="417"/>
      <c r="P487" s="417"/>
      <c r="Q487" s="417"/>
      <c r="R487" s="417"/>
      <c r="S487" s="417"/>
      <c r="T487" s="417"/>
      <c r="U487" s="417"/>
      <c r="V487" s="417"/>
      <c r="W487" s="417"/>
      <c r="X487" s="417"/>
      <c r="Y487" s="417"/>
      <c r="Z487" s="417"/>
    </row>
    <row r="488" spans="1:26" ht="15.75" customHeight="1" x14ac:dyDescent="0.2">
      <c r="A488" s="417"/>
      <c r="B488" s="453"/>
      <c r="C488" s="454"/>
      <c r="D488" s="446"/>
      <c r="E488" s="446"/>
      <c r="F488" s="446"/>
      <c r="G488" s="446"/>
      <c r="H488" s="446"/>
      <c r="I488" s="446"/>
      <c r="J488" s="417"/>
      <c r="K488" s="417"/>
      <c r="L488" s="417"/>
      <c r="M488" s="417"/>
      <c r="N488" s="417"/>
      <c r="O488" s="417"/>
      <c r="P488" s="417"/>
      <c r="Q488" s="417"/>
      <c r="R488" s="417"/>
      <c r="S488" s="417"/>
      <c r="T488" s="417"/>
      <c r="U488" s="417"/>
      <c r="V488" s="417"/>
      <c r="W488" s="417"/>
      <c r="X488" s="417"/>
      <c r="Y488" s="417"/>
      <c r="Z488" s="417"/>
    </row>
    <row r="489" spans="1:26" ht="15.75" customHeight="1" x14ac:dyDescent="0.2">
      <c r="A489" s="417"/>
      <c r="B489" s="453"/>
      <c r="C489" s="454"/>
      <c r="D489" s="446"/>
      <c r="E489" s="446"/>
      <c r="F489" s="446"/>
      <c r="G489" s="446"/>
      <c r="H489" s="446"/>
      <c r="I489" s="446"/>
      <c r="J489" s="417"/>
      <c r="K489" s="417"/>
      <c r="L489" s="417"/>
      <c r="M489" s="417"/>
      <c r="N489" s="417"/>
      <c r="O489" s="417"/>
      <c r="P489" s="417"/>
      <c r="Q489" s="417"/>
      <c r="R489" s="417"/>
      <c r="S489" s="417"/>
      <c r="T489" s="417"/>
      <c r="U489" s="417"/>
      <c r="V489" s="417"/>
      <c r="W489" s="417"/>
      <c r="X489" s="417"/>
      <c r="Y489" s="417"/>
      <c r="Z489" s="417"/>
    </row>
    <row r="490" spans="1:26" ht="15.75" customHeight="1" x14ac:dyDescent="0.2">
      <c r="A490" s="417"/>
      <c r="B490" s="453"/>
      <c r="C490" s="454"/>
      <c r="D490" s="446"/>
      <c r="E490" s="446"/>
      <c r="F490" s="446"/>
      <c r="G490" s="446"/>
      <c r="H490" s="446"/>
      <c r="I490" s="446"/>
      <c r="J490" s="417"/>
      <c r="K490" s="417"/>
      <c r="L490" s="417"/>
      <c r="M490" s="417"/>
      <c r="N490" s="417"/>
      <c r="O490" s="417"/>
      <c r="P490" s="417"/>
      <c r="Q490" s="417"/>
      <c r="R490" s="417"/>
      <c r="S490" s="417"/>
      <c r="T490" s="417"/>
      <c r="U490" s="417"/>
      <c r="V490" s="417"/>
      <c r="W490" s="417"/>
      <c r="X490" s="417"/>
      <c r="Y490" s="417"/>
      <c r="Z490" s="417"/>
    </row>
    <row r="491" spans="1:26" ht="15.75" customHeight="1" x14ac:dyDescent="0.2">
      <c r="A491" s="417"/>
      <c r="B491" s="453"/>
      <c r="C491" s="454"/>
      <c r="D491" s="446"/>
      <c r="E491" s="446"/>
      <c r="F491" s="446"/>
      <c r="G491" s="446"/>
      <c r="H491" s="446"/>
      <c r="I491" s="446"/>
      <c r="J491" s="417"/>
      <c r="K491" s="417"/>
      <c r="L491" s="417"/>
      <c r="M491" s="417"/>
      <c r="N491" s="417"/>
      <c r="O491" s="417"/>
      <c r="P491" s="417"/>
      <c r="Q491" s="417"/>
      <c r="R491" s="417"/>
      <c r="S491" s="417"/>
      <c r="T491" s="417"/>
      <c r="U491" s="417"/>
      <c r="V491" s="417"/>
      <c r="W491" s="417"/>
      <c r="X491" s="417"/>
      <c r="Y491" s="417"/>
      <c r="Z491" s="417"/>
    </row>
    <row r="492" spans="1:26" ht="15.75" customHeight="1" x14ac:dyDescent="0.2">
      <c r="A492" s="417"/>
      <c r="B492" s="453"/>
      <c r="C492" s="454"/>
      <c r="D492" s="446"/>
      <c r="E492" s="446"/>
      <c r="F492" s="446"/>
      <c r="G492" s="446"/>
      <c r="H492" s="446"/>
      <c r="I492" s="446"/>
      <c r="J492" s="417"/>
      <c r="K492" s="417"/>
      <c r="L492" s="417"/>
      <c r="M492" s="417"/>
      <c r="N492" s="417"/>
      <c r="O492" s="417"/>
      <c r="P492" s="417"/>
      <c r="Q492" s="417"/>
      <c r="R492" s="417"/>
      <c r="S492" s="417"/>
      <c r="T492" s="417"/>
      <c r="U492" s="417"/>
      <c r="V492" s="417"/>
      <c r="W492" s="417"/>
      <c r="X492" s="417"/>
      <c r="Y492" s="417"/>
      <c r="Z492" s="417"/>
    </row>
    <row r="493" spans="1:26" ht="15.75" customHeight="1" x14ac:dyDescent="0.2">
      <c r="A493" s="417"/>
      <c r="B493" s="453"/>
      <c r="C493" s="454"/>
      <c r="D493" s="446"/>
      <c r="E493" s="446"/>
      <c r="F493" s="446"/>
      <c r="G493" s="446"/>
      <c r="H493" s="446"/>
      <c r="I493" s="446"/>
      <c r="J493" s="417"/>
      <c r="K493" s="417"/>
      <c r="L493" s="417"/>
      <c r="M493" s="417"/>
      <c r="N493" s="417"/>
      <c r="O493" s="417"/>
      <c r="P493" s="417"/>
      <c r="Q493" s="417"/>
      <c r="R493" s="417"/>
      <c r="S493" s="417"/>
      <c r="T493" s="417"/>
      <c r="U493" s="417"/>
      <c r="V493" s="417"/>
      <c r="W493" s="417"/>
      <c r="X493" s="417"/>
      <c r="Y493" s="417"/>
      <c r="Z493" s="417"/>
    </row>
    <row r="494" spans="1:26" ht="15.75" customHeight="1" x14ac:dyDescent="0.2">
      <c r="A494" s="417"/>
      <c r="B494" s="453"/>
      <c r="C494" s="454"/>
      <c r="D494" s="446"/>
      <c r="E494" s="446"/>
      <c r="F494" s="446"/>
      <c r="G494" s="446"/>
      <c r="H494" s="446"/>
      <c r="I494" s="446"/>
      <c r="J494" s="417"/>
      <c r="K494" s="417"/>
      <c r="L494" s="417"/>
      <c r="M494" s="417"/>
      <c r="N494" s="417"/>
      <c r="O494" s="417"/>
      <c r="P494" s="417"/>
      <c r="Q494" s="417"/>
      <c r="R494" s="417"/>
      <c r="S494" s="417"/>
      <c r="T494" s="417"/>
      <c r="U494" s="417"/>
      <c r="V494" s="417"/>
      <c r="W494" s="417"/>
      <c r="X494" s="417"/>
      <c r="Y494" s="417"/>
      <c r="Z494" s="417"/>
    </row>
    <row r="495" spans="1:26" ht="15.75" customHeight="1" x14ac:dyDescent="0.2">
      <c r="A495" s="417"/>
      <c r="B495" s="453"/>
      <c r="C495" s="454"/>
      <c r="D495" s="446"/>
      <c r="E495" s="446"/>
      <c r="F495" s="446"/>
      <c r="G495" s="446"/>
      <c r="H495" s="446"/>
      <c r="I495" s="446"/>
      <c r="J495" s="417"/>
      <c r="K495" s="417"/>
      <c r="L495" s="417"/>
      <c r="M495" s="417"/>
      <c r="N495" s="417"/>
      <c r="O495" s="417"/>
      <c r="P495" s="417"/>
      <c r="Q495" s="417"/>
      <c r="R495" s="417"/>
      <c r="S495" s="417"/>
      <c r="T495" s="417"/>
      <c r="U495" s="417"/>
      <c r="V495" s="417"/>
      <c r="W495" s="417"/>
      <c r="X495" s="417"/>
      <c r="Y495" s="417"/>
      <c r="Z495" s="417"/>
    </row>
    <row r="496" spans="1:26" ht="15.75" customHeight="1" x14ac:dyDescent="0.2">
      <c r="A496" s="417"/>
      <c r="B496" s="453"/>
      <c r="C496" s="454"/>
      <c r="D496" s="446"/>
      <c r="E496" s="446"/>
      <c r="F496" s="446"/>
      <c r="G496" s="446"/>
      <c r="H496" s="446"/>
      <c r="I496" s="446"/>
      <c r="J496" s="417"/>
      <c r="K496" s="417"/>
      <c r="L496" s="417"/>
      <c r="M496" s="417"/>
      <c r="N496" s="417"/>
      <c r="O496" s="417"/>
      <c r="P496" s="417"/>
      <c r="Q496" s="417"/>
      <c r="R496" s="417"/>
      <c r="S496" s="417"/>
      <c r="T496" s="417"/>
      <c r="U496" s="417"/>
      <c r="V496" s="417"/>
      <c r="W496" s="417"/>
      <c r="X496" s="417"/>
      <c r="Y496" s="417"/>
      <c r="Z496" s="417"/>
    </row>
    <row r="497" spans="1:26" ht="15.75" customHeight="1" x14ac:dyDescent="0.2">
      <c r="A497" s="417"/>
      <c r="B497" s="453"/>
      <c r="C497" s="454"/>
      <c r="D497" s="446"/>
      <c r="E497" s="446"/>
      <c r="F497" s="446"/>
      <c r="G497" s="446"/>
      <c r="H497" s="446"/>
      <c r="I497" s="446"/>
      <c r="J497" s="417"/>
      <c r="K497" s="417"/>
      <c r="L497" s="417"/>
      <c r="M497" s="417"/>
      <c r="N497" s="417"/>
      <c r="O497" s="417"/>
      <c r="P497" s="417"/>
      <c r="Q497" s="417"/>
      <c r="R497" s="417"/>
      <c r="S497" s="417"/>
      <c r="T497" s="417"/>
      <c r="U497" s="417"/>
      <c r="V497" s="417"/>
      <c r="W497" s="417"/>
      <c r="X497" s="417"/>
      <c r="Y497" s="417"/>
      <c r="Z497" s="417"/>
    </row>
    <row r="498" spans="1:26" ht="15.75" customHeight="1" x14ac:dyDescent="0.2">
      <c r="A498" s="417"/>
      <c r="B498" s="453"/>
      <c r="C498" s="454"/>
      <c r="D498" s="446"/>
      <c r="E498" s="446"/>
      <c r="F498" s="446"/>
      <c r="G498" s="446"/>
      <c r="H498" s="446"/>
      <c r="I498" s="446"/>
      <c r="J498" s="417"/>
      <c r="K498" s="417"/>
      <c r="L498" s="417"/>
      <c r="M498" s="417"/>
      <c r="N498" s="417"/>
      <c r="O498" s="417"/>
      <c r="P498" s="417"/>
      <c r="Q498" s="417"/>
      <c r="R498" s="417"/>
      <c r="S498" s="417"/>
      <c r="T498" s="417"/>
      <c r="U498" s="417"/>
      <c r="V498" s="417"/>
      <c r="W498" s="417"/>
      <c r="X498" s="417"/>
      <c r="Y498" s="417"/>
      <c r="Z498" s="417"/>
    </row>
    <row r="499" spans="1:26" ht="15.75" customHeight="1" x14ac:dyDescent="0.2">
      <c r="A499" s="417"/>
      <c r="B499" s="453"/>
      <c r="C499" s="454"/>
      <c r="D499" s="446"/>
      <c r="E499" s="446"/>
      <c r="F499" s="446"/>
      <c r="G499" s="446"/>
      <c r="H499" s="446"/>
      <c r="I499" s="446"/>
      <c r="J499" s="417"/>
      <c r="K499" s="417"/>
      <c r="L499" s="417"/>
      <c r="M499" s="417"/>
      <c r="N499" s="417"/>
      <c r="O499" s="417"/>
      <c r="P499" s="417"/>
      <c r="Q499" s="417"/>
      <c r="R499" s="417"/>
      <c r="S499" s="417"/>
      <c r="T499" s="417"/>
      <c r="U499" s="417"/>
      <c r="V499" s="417"/>
      <c r="W499" s="417"/>
      <c r="X499" s="417"/>
      <c r="Y499" s="417"/>
      <c r="Z499" s="417"/>
    </row>
    <row r="500" spans="1:26" ht="15.75" customHeight="1" x14ac:dyDescent="0.2">
      <c r="A500" s="417"/>
      <c r="B500" s="453"/>
      <c r="C500" s="454"/>
      <c r="D500" s="446"/>
      <c r="E500" s="446"/>
      <c r="F500" s="446"/>
      <c r="G500" s="446"/>
      <c r="H500" s="446"/>
      <c r="I500" s="446"/>
      <c r="J500" s="417"/>
      <c r="K500" s="417"/>
      <c r="L500" s="417"/>
      <c r="M500" s="417"/>
      <c r="N500" s="417"/>
      <c r="O500" s="417"/>
      <c r="P500" s="417"/>
      <c r="Q500" s="417"/>
      <c r="R500" s="417"/>
      <c r="S500" s="417"/>
      <c r="T500" s="417"/>
      <c r="U500" s="417"/>
      <c r="V500" s="417"/>
      <c r="W500" s="417"/>
      <c r="X500" s="417"/>
      <c r="Y500" s="417"/>
      <c r="Z500" s="417"/>
    </row>
    <row r="501" spans="1:26" ht="15.75" customHeight="1" x14ac:dyDescent="0.2">
      <c r="A501" s="417"/>
      <c r="B501" s="453"/>
      <c r="C501" s="454"/>
      <c r="D501" s="446"/>
      <c r="E501" s="446"/>
      <c r="F501" s="446"/>
      <c r="G501" s="446"/>
      <c r="H501" s="446"/>
      <c r="I501" s="446"/>
      <c r="J501" s="417"/>
      <c r="K501" s="417"/>
      <c r="L501" s="417"/>
      <c r="M501" s="417"/>
      <c r="N501" s="417"/>
      <c r="O501" s="417"/>
      <c r="P501" s="417"/>
      <c r="Q501" s="417"/>
      <c r="R501" s="417"/>
      <c r="S501" s="417"/>
      <c r="T501" s="417"/>
      <c r="U501" s="417"/>
      <c r="V501" s="417"/>
      <c r="W501" s="417"/>
      <c r="X501" s="417"/>
      <c r="Y501" s="417"/>
      <c r="Z501" s="417"/>
    </row>
    <row r="502" spans="1:26" ht="15.75" customHeight="1" x14ac:dyDescent="0.2">
      <c r="A502" s="417"/>
      <c r="B502" s="453"/>
      <c r="C502" s="454"/>
      <c r="D502" s="446"/>
      <c r="E502" s="446"/>
      <c r="F502" s="446"/>
      <c r="G502" s="446"/>
      <c r="H502" s="446"/>
      <c r="I502" s="446"/>
      <c r="J502" s="417"/>
      <c r="K502" s="417"/>
      <c r="L502" s="417"/>
      <c r="M502" s="417"/>
      <c r="N502" s="417"/>
      <c r="O502" s="417"/>
      <c r="P502" s="417"/>
      <c r="Q502" s="417"/>
      <c r="R502" s="417"/>
      <c r="S502" s="417"/>
      <c r="T502" s="417"/>
      <c r="U502" s="417"/>
      <c r="V502" s="417"/>
      <c r="W502" s="417"/>
      <c r="X502" s="417"/>
      <c r="Y502" s="417"/>
      <c r="Z502" s="417"/>
    </row>
    <row r="503" spans="1:26" ht="15.75" customHeight="1" x14ac:dyDescent="0.2">
      <c r="A503" s="417"/>
      <c r="B503" s="453"/>
      <c r="C503" s="454"/>
      <c r="D503" s="446"/>
      <c r="E503" s="446"/>
      <c r="F503" s="446"/>
      <c r="G503" s="446"/>
      <c r="H503" s="446"/>
      <c r="I503" s="446"/>
      <c r="J503" s="417"/>
      <c r="K503" s="417"/>
      <c r="L503" s="417"/>
      <c r="M503" s="417"/>
      <c r="N503" s="417"/>
      <c r="O503" s="417"/>
      <c r="P503" s="417"/>
      <c r="Q503" s="417"/>
      <c r="R503" s="417"/>
      <c r="S503" s="417"/>
      <c r="T503" s="417"/>
      <c r="U503" s="417"/>
      <c r="V503" s="417"/>
      <c r="W503" s="417"/>
      <c r="X503" s="417"/>
      <c r="Y503" s="417"/>
      <c r="Z503" s="417"/>
    </row>
    <row r="504" spans="1:26" ht="15.75" customHeight="1" x14ac:dyDescent="0.2">
      <c r="A504" s="417"/>
      <c r="B504" s="453"/>
      <c r="C504" s="454"/>
      <c r="D504" s="446"/>
      <c r="E504" s="446"/>
      <c r="F504" s="446"/>
      <c r="G504" s="446"/>
      <c r="H504" s="446"/>
      <c r="I504" s="446"/>
      <c r="J504" s="417"/>
      <c r="K504" s="417"/>
      <c r="L504" s="417"/>
      <c r="M504" s="417"/>
      <c r="N504" s="417"/>
      <c r="O504" s="417"/>
      <c r="P504" s="417"/>
      <c r="Q504" s="417"/>
      <c r="R504" s="417"/>
      <c r="S504" s="417"/>
      <c r="T504" s="417"/>
      <c r="U504" s="417"/>
      <c r="V504" s="417"/>
      <c r="W504" s="417"/>
      <c r="X504" s="417"/>
      <c r="Y504" s="417"/>
      <c r="Z504" s="417"/>
    </row>
    <row r="505" spans="1:26" ht="15.75" customHeight="1" x14ac:dyDescent="0.2">
      <c r="A505" s="417"/>
      <c r="B505" s="453"/>
      <c r="C505" s="454"/>
      <c r="D505" s="446"/>
      <c r="E505" s="446"/>
      <c r="F505" s="446"/>
      <c r="G505" s="446"/>
      <c r="H505" s="446"/>
      <c r="I505" s="446"/>
      <c r="J505" s="417"/>
      <c r="K505" s="417"/>
      <c r="L505" s="417"/>
      <c r="M505" s="417"/>
      <c r="N505" s="417"/>
      <c r="O505" s="417"/>
      <c r="P505" s="417"/>
      <c r="Q505" s="417"/>
      <c r="R505" s="417"/>
      <c r="S505" s="417"/>
      <c r="T505" s="417"/>
      <c r="U505" s="417"/>
      <c r="V505" s="417"/>
      <c r="W505" s="417"/>
      <c r="X505" s="417"/>
      <c r="Y505" s="417"/>
      <c r="Z505" s="417"/>
    </row>
    <row r="506" spans="1:26" ht="15.75" customHeight="1" x14ac:dyDescent="0.2">
      <c r="A506" s="417"/>
      <c r="B506" s="453"/>
      <c r="C506" s="454"/>
      <c r="D506" s="446"/>
      <c r="E506" s="446"/>
      <c r="F506" s="446"/>
      <c r="G506" s="446"/>
      <c r="H506" s="446"/>
      <c r="I506" s="446"/>
      <c r="J506" s="417"/>
      <c r="K506" s="417"/>
      <c r="L506" s="417"/>
      <c r="M506" s="417"/>
      <c r="N506" s="417"/>
      <c r="O506" s="417"/>
      <c r="P506" s="417"/>
      <c r="Q506" s="417"/>
      <c r="R506" s="417"/>
      <c r="S506" s="417"/>
      <c r="T506" s="417"/>
      <c r="U506" s="417"/>
      <c r="V506" s="417"/>
      <c r="W506" s="417"/>
      <c r="X506" s="417"/>
      <c r="Y506" s="417"/>
      <c r="Z506" s="417"/>
    </row>
    <row r="507" spans="1:26" ht="15.75" customHeight="1" x14ac:dyDescent="0.2">
      <c r="A507" s="417"/>
      <c r="B507" s="453"/>
      <c r="C507" s="454"/>
      <c r="D507" s="446"/>
      <c r="E507" s="446"/>
      <c r="F507" s="446"/>
      <c r="G507" s="446"/>
      <c r="H507" s="446"/>
      <c r="I507" s="446"/>
      <c r="J507" s="417"/>
      <c r="K507" s="417"/>
      <c r="L507" s="417"/>
      <c r="M507" s="417"/>
      <c r="N507" s="417"/>
      <c r="O507" s="417"/>
      <c r="P507" s="417"/>
      <c r="Q507" s="417"/>
      <c r="R507" s="417"/>
      <c r="S507" s="417"/>
      <c r="T507" s="417"/>
      <c r="U507" s="417"/>
      <c r="V507" s="417"/>
      <c r="W507" s="417"/>
      <c r="X507" s="417"/>
      <c r="Y507" s="417"/>
      <c r="Z507" s="417"/>
    </row>
    <row r="508" spans="1:26" ht="15.75" customHeight="1" x14ac:dyDescent="0.2">
      <c r="A508" s="417"/>
      <c r="B508" s="453"/>
      <c r="C508" s="454"/>
      <c r="D508" s="446"/>
      <c r="E508" s="446"/>
      <c r="F508" s="446"/>
      <c r="G508" s="446"/>
      <c r="H508" s="446"/>
      <c r="I508" s="446"/>
      <c r="J508" s="417"/>
      <c r="K508" s="417"/>
      <c r="L508" s="417"/>
      <c r="M508" s="417"/>
      <c r="N508" s="417"/>
      <c r="O508" s="417"/>
      <c r="P508" s="417"/>
      <c r="Q508" s="417"/>
      <c r="R508" s="417"/>
      <c r="S508" s="417"/>
      <c r="T508" s="417"/>
      <c r="U508" s="417"/>
      <c r="V508" s="417"/>
      <c r="W508" s="417"/>
      <c r="X508" s="417"/>
      <c r="Y508" s="417"/>
      <c r="Z508" s="417"/>
    </row>
    <row r="509" spans="1:26" ht="15.75" customHeight="1" x14ac:dyDescent="0.2">
      <c r="A509" s="417"/>
      <c r="B509" s="453"/>
      <c r="C509" s="454"/>
      <c r="D509" s="446"/>
      <c r="E509" s="446"/>
      <c r="F509" s="446"/>
      <c r="G509" s="446"/>
      <c r="H509" s="446"/>
      <c r="I509" s="446"/>
      <c r="J509" s="417"/>
      <c r="K509" s="417"/>
      <c r="L509" s="417"/>
      <c r="M509" s="417"/>
      <c r="N509" s="417"/>
      <c r="O509" s="417"/>
      <c r="P509" s="417"/>
      <c r="Q509" s="417"/>
      <c r="R509" s="417"/>
      <c r="S509" s="417"/>
      <c r="T509" s="417"/>
      <c r="U509" s="417"/>
      <c r="V509" s="417"/>
      <c r="W509" s="417"/>
      <c r="X509" s="417"/>
      <c r="Y509" s="417"/>
      <c r="Z509" s="417"/>
    </row>
    <row r="510" spans="1:26" ht="15.75" customHeight="1" x14ac:dyDescent="0.2">
      <c r="A510" s="417"/>
      <c r="B510" s="453"/>
      <c r="C510" s="454"/>
      <c r="D510" s="446"/>
      <c r="E510" s="446"/>
      <c r="F510" s="446"/>
      <c r="G510" s="446"/>
      <c r="H510" s="446"/>
      <c r="I510" s="446"/>
      <c r="J510" s="417"/>
      <c r="K510" s="417"/>
      <c r="L510" s="417"/>
      <c r="M510" s="417"/>
      <c r="N510" s="417"/>
      <c r="O510" s="417"/>
      <c r="P510" s="417"/>
      <c r="Q510" s="417"/>
      <c r="R510" s="417"/>
      <c r="S510" s="417"/>
      <c r="T510" s="417"/>
      <c r="U510" s="417"/>
      <c r="V510" s="417"/>
      <c r="W510" s="417"/>
      <c r="X510" s="417"/>
      <c r="Y510" s="417"/>
      <c r="Z510" s="417"/>
    </row>
    <row r="511" spans="1:26" ht="15.75" customHeight="1" x14ac:dyDescent="0.2">
      <c r="A511" s="417"/>
      <c r="B511" s="453"/>
      <c r="C511" s="454"/>
      <c r="D511" s="446"/>
      <c r="E511" s="446"/>
      <c r="F511" s="446"/>
      <c r="G511" s="446"/>
      <c r="H511" s="446"/>
      <c r="I511" s="446"/>
      <c r="J511" s="417"/>
      <c r="K511" s="417"/>
      <c r="L511" s="417"/>
      <c r="M511" s="417"/>
      <c r="N511" s="417"/>
      <c r="O511" s="417"/>
      <c r="P511" s="417"/>
      <c r="Q511" s="417"/>
      <c r="R511" s="417"/>
      <c r="S511" s="417"/>
      <c r="T511" s="417"/>
      <c r="U511" s="417"/>
      <c r="V511" s="417"/>
      <c r="W511" s="417"/>
      <c r="X511" s="417"/>
      <c r="Y511" s="417"/>
      <c r="Z511" s="417"/>
    </row>
    <row r="512" spans="1:26" ht="15.75" customHeight="1" x14ac:dyDescent="0.2">
      <c r="A512" s="417"/>
      <c r="B512" s="453"/>
      <c r="C512" s="454"/>
      <c r="D512" s="446"/>
      <c r="E512" s="446"/>
      <c r="F512" s="446"/>
      <c r="G512" s="446"/>
      <c r="H512" s="446"/>
      <c r="I512" s="446"/>
      <c r="J512" s="417"/>
      <c r="K512" s="417"/>
      <c r="L512" s="417"/>
      <c r="M512" s="417"/>
      <c r="N512" s="417"/>
      <c r="O512" s="417"/>
      <c r="P512" s="417"/>
      <c r="Q512" s="417"/>
      <c r="R512" s="417"/>
      <c r="S512" s="417"/>
      <c r="T512" s="417"/>
      <c r="U512" s="417"/>
      <c r="V512" s="417"/>
      <c r="W512" s="417"/>
      <c r="X512" s="417"/>
      <c r="Y512" s="417"/>
      <c r="Z512" s="417"/>
    </row>
    <row r="513" spans="1:26" ht="15.75" customHeight="1" x14ac:dyDescent="0.2">
      <c r="A513" s="417"/>
      <c r="B513" s="453"/>
      <c r="C513" s="454"/>
      <c r="D513" s="446"/>
      <c r="E513" s="446"/>
      <c r="F513" s="446"/>
      <c r="G513" s="446"/>
      <c r="H513" s="446"/>
      <c r="I513" s="446"/>
      <c r="J513" s="417"/>
      <c r="K513" s="417"/>
      <c r="L513" s="417"/>
      <c r="M513" s="417"/>
      <c r="N513" s="417"/>
      <c r="O513" s="417"/>
      <c r="P513" s="417"/>
      <c r="Q513" s="417"/>
      <c r="R513" s="417"/>
      <c r="S513" s="417"/>
      <c r="T513" s="417"/>
      <c r="U513" s="417"/>
      <c r="V513" s="417"/>
      <c r="W513" s="417"/>
      <c r="X513" s="417"/>
      <c r="Y513" s="417"/>
      <c r="Z513" s="417"/>
    </row>
    <row r="514" spans="1:26" ht="15.75" customHeight="1" x14ac:dyDescent="0.2">
      <c r="A514" s="417"/>
      <c r="B514" s="453"/>
      <c r="C514" s="454"/>
      <c r="D514" s="446"/>
      <c r="E514" s="446"/>
      <c r="F514" s="446"/>
      <c r="G514" s="446"/>
      <c r="H514" s="446"/>
      <c r="I514" s="446"/>
      <c r="J514" s="417"/>
      <c r="K514" s="417"/>
      <c r="L514" s="417"/>
      <c r="M514" s="417"/>
      <c r="N514" s="417"/>
      <c r="O514" s="417"/>
      <c r="P514" s="417"/>
      <c r="Q514" s="417"/>
      <c r="R514" s="417"/>
      <c r="S514" s="417"/>
      <c r="T514" s="417"/>
      <c r="U514" s="417"/>
      <c r="V514" s="417"/>
      <c r="W514" s="417"/>
      <c r="X514" s="417"/>
      <c r="Y514" s="417"/>
      <c r="Z514" s="417"/>
    </row>
    <row r="515" spans="1:26" ht="15.75" customHeight="1" x14ac:dyDescent="0.2">
      <c r="A515" s="417"/>
      <c r="B515" s="453"/>
      <c r="C515" s="454"/>
      <c r="D515" s="446"/>
      <c r="E515" s="446"/>
      <c r="F515" s="446"/>
      <c r="G515" s="446"/>
      <c r="H515" s="446"/>
      <c r="I515" s="446"/>
      <c r="J515" s="417"/>
      <c r="K515" s="417"/>
      <c r="L515" s="417"/>
      <c r="M515" s="417"/>
      <c r="N515" s="417"/>
      <c r="O515" s="417"/>
      <c r="P515" s="417"/>
      <c r="Q515" s="417"/>
      <c r="R515" s="417"/>
      <c r="S515" s="417"/>
      <c r="T515" s="417"/>
      <c r="U515" s="417"/>
      <c r="V515" s="417"/>
      <c r="W515" s="417"/>
      <c r="X515" s="417"/>
      <c r="Y515" s="417"/>
      <c r="Z515" s="417"/>
    </row>
    <row r="516" spans="1:26" ht="15.75" customHeight="1" x14ac:dyDescent="0.2">
      <c r="A516" s="417"/>
      <c r="B516" s="453"/>
      <c r="C516" s="454"/>
      <c r="D516" s="446"/>
      <c r="E516" s="446"/>
      <c r="F516" s="446"/>
      <c r="G516" s="446"/>
      <c r="H516" s="446"/>
      <c r="I516" s="446"/>
      <c r="J516" s="417"/>
      <c r="K516" s="417"/>
      <c r="L516" s="417"/>
      <c r="M516" s="417"/>
      <c r="N516" s="417"/>
      <c r="O516" s="417"/>
      <c r="P516" s="417"/>
      <c r="Q516" s="417"/>
      <c r="R516" s="417"/>
      <c r="S516" s="417"/>
      <c r="T516" s="417"/>
      <c r="U516" s="417"/>
      <c r="V516" s="417"/>
      <c r="W516" s="417"/>
      <c r="X516" s="417"/>
      <c r="Y516" s="417"/>
      <c r="Z516" s="417"/>
    </row>
    <row r="517" spans="1:26" ht="15.75" customHeight="1" x14ac:dyDescent="0.2">
      <c r="A517" s="417"/>
      <c r="B517" s="453"/>
      <c r="C517" s="454"/>
      <c r="D517" s="446"/>
      <c r="E517" s="446"/>
      <c r="F517" s="446"/>
      <c r="G517" s="446"/>
      <c r="H517" s="446"/>
      <c r="I517" s="446"/>
      <c r="J517" s="417"/>
      <c r="K517" s="417"/>
      <c r="L517" s="417"/>
      <c r="M517" s="417"/>
      <c r="N517" s="417"/>
      <c r="O517" s="417"/>
      <c r="P517" s="417"/>
      <c r="Q517" s="417"/>
      <c r="R517" s="417"/>
      <c r="S517" s="417"/>
      <c r="T517" s="417"/>
      <c r="U517" s="417"/>
      <c r="V517" s="417"/>
      <c r="W517" s="417"/>
      <c r="X517" s="417"/>
      <c r="Y517" s="417"/>
      <c r="Z517" s="417"/>
    </row>
    <row r="518" spans="1:26" ht="15.75" customHeight="1" x14ac:dyDescent="0.2">
      <c r="A518" s="417"/>
      <c r="B518" s="453"/>
      <c r="C518" s="454"/>
      <c r="D518" s="446"/>
      <c r="E518" s="446"/>
      <c r="F518" s="446"/>
      <c r="G518" s="446"/>
      <c r="H518" s="446"/>
      <c r="I518" s="446"/>
      <c r="J518" s="417"/>
      <c r="K518" s="417"/>
      <c r="L518" s="417"/>
      <c r="M518" s="417"/>
      <c r="N518" s="417"/>
      <c r="O518" s="417"/>
      <c r="P518" s="417"/>
      <c r="Q518" s="417"/>
      <c r="R518" s="417"/>
      <c r="S518" s="417"/>
      <c r="T518" s="417"/>
      <c r="U518" s="417"/>
      <c r="V518" s="417"/>
      <c r="W518" s="417"/>
      <c r="X518" s="417"/>
      <c r="Y518" s="417"/>
      <c r="Z518" s="417"/>
    </row>
    <row r="519" spans="1:26" ht="15.75" customHeight="1" x14ac:dyDescent="0.2">
      <c r="A519" s="417"/>
      <c r="B519" s="453"/>
      <c r="C519" s="454"/>
      <c r="D519" s="446"/>
      <c r="E519" s="446"/>
      <c r="F519" s="446"/>
      <c r="G519" s="446"/>
      <c r="H519" s="446"/>
      <c r="I519" s="446"/>
      <c r="J519" s="417"/>
      <c r="K519" s="417"/>
      <c r="L519" s="417"/>
      <c r="M519" s="417"/>
      <c r="N519" s="417"/>
      <c r="O519" s="417"/>
      <c r="P519" s="417"/>
      <c r="Q519" s="417"/>
      <c r="R519" s="417"/>
      <c r="S519" s="417"/>
      <c r="T519" s="417"/>
      <c r="U519" s="417"/>
      <c r="V519" s="417"/>
      <c r="W519" s="417"/>
      <c r="X519" s="417"/>
      <c r="Y519" s="417"/>
      <c r="Z519" s="417"/>
    </row>
    <row r="520" spans="1:26" ht="15.75" customHeight="1" x14ac:dyDescent="0.2">
      <c r="A520" s="417"/>
      <c r="B520" s="453"/>
      <c r="C520" s="454"/>
      <c r="D520" s="446"/>
      <c r="E520" s="446"/>
      <c r="F520" s="446"/>
      <c r="G520" s="446"/>
      <c r="H520" s="446"/>
      <c r="I520" s="446"/>
      <c r="J520" s="417"/>
      <c r="K520" s="417"/>
      <c r="L520" s="417"/>
      <c r="M520" s="417"/>
      <c r="N520" s="417"/>
      <c r="O520" s="417"/>
      <c r="P520" s="417"/>
      <c r="Q520" s="417"/>
      <c r="R520" s="417"/>
      <c r="S520" s="417"/>
      <c r="T520" s="417"/>
      <c r="U520" s="417"/>
      <c r="V520" s="417"/>
      <c r="W520" s="417"/>
      <c r="X520" s="417"/>
      <c r="Y520" s="417"/>
      <c r="Z520" s="417"/>
    </row>
    <row r="521" spans="1:26" ht="15.75" customHeight="1" x14ac:dyDescent="0.2">
      <c r="A521" s="417"/>
      <c r="B521" s="453"/>
      <c r="C521" s="454"/>
      <c r="D521" s="446"/>
      <c r="E521" s="446"/>
      <c r="F521" s="446"/>
      <c r="G521" s="446"/>
      <c r="H521" s="446"/>
      <c r="I521" s="446"/>
      <c r="J521" s="417"/>
      <c r="K521" s="417"/>
      <c r="L521" s="417"/>
      <c r="M521" s="417"/>
      <c r="N521" s="417"/>
      <c r="O521" s="417"/>
      <c r="P521" s="417"/>
      <c r="Q521" s="417"/>
      <c r="R521" s="417"/>
      <c r="S521" s="417"/>
      <c r="T521" s="417"/>
      <c r="U521" s="417"/>
      <c r="V521" s="417"/>
      <c r="W521" s="417"/>
      <c r="X521" s="417"/>
      <c r="Y521" s="417"/>
      <c r="Z521" s="417"/>
    </row>
    <row r="522" spans="1:26" ht="15.75" customHeight="1" x14ac:dyDescent="0.2">
      <c r="A522" s="417"/>
      <c r="B522" s="453"/>
      <c r="C522" s="454"/>
      <c r="D522" s="446"/>
      <c r="E522" s="446"/>
      <c r="F522" s="446"/>
      <c r="G522" s="446"/>
      <c r="H522" s="446"/>
      <c r="I522" s="446"/>
      <c r="J522" s="417"/>
      <c r="K522" s="417"/>
      <c r="L522" s="417"/>
      <c r="M522" s="417"/>
      <c r="N522" s="417"/>
      <c r="O522" s="417"/>
      <c r="P522" s="417"/>
      <c r="Q522" s="417"/>
      <c r="R522" s="417"/>
      <c r="S522" s="417"/>
      <c r="T522" s="417"/>
      <c r="U522" s="417"/>
      <c r="V522" s="417"/>
      <c r="W522" s="417"/>
      <c r="X522" s="417"/>
      <c r="Y522" s="417"/>
      <c r="Z522" s="417"/>
    </row>
    <row r="523" spans="1:26" ht="15.75" customHeight="1" x14ac:dyDescent="0.2">
      <c r="A523" s="417"/>
      <c r="B523" s="453"/>
      <c r="C523" s="454"/>
      <c r="D523" s="446"/>
      <c r="E523" s="446"/>
      <c r="F523" s="446"/>
      <c r="G523" s="446"/>
      <c r="H523" s="446"/>
      <c r="I523" s="446"/>
      <c r="J523" s="417"/>
      <c r="K523" s="417"/>
      <c r="L523" s="417"/>
      <c r="M523" s="417"/>
      <c r="N523" s="417"/>
      <c r="O523" s="417"/>
      <c r="P523" s="417"/>
      <c r="Q523" s="417"/>
      <c r="R523" s="417"/>
      <c r="S523" s="417"/>
      <c r="T523" s="417"/>
      <c r="U523" s="417"/>
      <c r="V523" s="417"/>
      <c r="W523" s="417"/>
      <c r="X523" s="417"/>
      <c r="Y523" s="417"/>
      <c r="Z523" s="417"/>
    </row>
    <row r="524" spans="1:26" ht="15.75" customHeight="1" x14ac:dyDescent="0.2">
      <c r="A524" s="417"/>
      <c r="B524" s="453"/>
      <c r="C524" s="454"/>
      <c r="D524" s="446"/>
      <c r="E524" s="446"/>
      <c r="F524" s="446"/>
      <c r="G524" s="446"/>
      <c r="H524" s="446"/>
      <c r="I524" s="446"/>
      <c r="J524" s="417"/>
      <c r="K524" s="417"/>
      <c r="L524" s="417"/>
      <c r="M524" s="417"/>
      <c r="N524" s="417"/>
      <c r="O524" s="417"/>
      <c r="P524" s="417"/>
      <c r="Q524" s="417"/>
      <c r="R524" s="417"/>
      <c r="S524" s="417"/>
      <c r="T524" s="417"/>
      <c r="U524" s="417"/>
      <c r="V524" s="417"/>
      <c r="W524" s="417"/>
      <c r="X524" s="417"/>
      <c r="Y524" s="417"/>
      <c r="Z524" s="417"/>
    </row>
    <row r="525" spans="1:26" ht="15.75" customHeight="1" x14ac:dyDescent="0.2">
      <c r="A525" s="417"/>
      <c r="B525" s="453"/>
      <c r="C525" s="454"/>
      <c r="D525" s="446"/>
      <c r="E525" s="446"/>
      <c r="F525" s="446"/>
      <c r="G525" s="446"/>
      <c r="H525" s="446"/>
      <c r="I525" s="446"/>
      <c r="J525" s="417"/>
      <c r="K525" s="417"/>
      <c r="L525" s="417"/>
      <c r="M525" s="417"/>
      <c r="N525" s="417"/>
      <c r="O525" s="417"/>
      <c r="P525" s="417"/>
      <c r="Q525" s="417"/>
      <c r="R525" s="417"/>
      <c r="S525" s="417"/>
      <c r="T525" s="417"/>
      <c r="U525" s="417"/>
      <c r="V525" s="417"/>
      <c r="W525" s="417"/>
      <c r="X525" s="417"/>
      <c r="Y525" s="417"/>
      <c r="Z525" s="417"/>
    </row>
    <row r="526" spans="1:26" ht="15.75" customHeight="1" x14ac:dyDescent="0.2">
      <c r="A526" s="417"/>
      <c r="B526" s="453"/>
      <c r="C526" s="454"/>
      <c r="D526" s="446"/>
      <c r="E526" s="446"/>
      <c r="F526" s="446"/>
      <c r="G526" s="446"/>
      <c r="H526" s="446"/>
      <c r="I526" s="446"/>
      <c r="J526" s="417"/>
      <c r="K526" s="417"/>
      <c r="L526" s="417"/>
      <c r="M526" s="417"/>
      <c r="N526" s="417"/>
      <c r="O526" s="417"/>
      <c r="P526" s="417"/>
      <c r="Q526" s="417"/>
      <c r="R526" s="417"/>
      <c r="S526" s="417"/>
      <c r="T526" s="417"/>
      <c r="U526" s="417"/>
      <c r="V526" s="417"/>
      <c r="W526" s="417"/>
      <c r="X526" s="417"/>
      <c r="Y526" s="417"/>
      <c r="Z526" s="417"/>
    </row>
    <row r="527" spans="1:26" ht="15.75" customHeight="1" x14ac:dyDescent="0.2">
      <c r="A527" s="417"/>
      <c r="B527" s="453"/>
      <c r="C527" s="454"/>
      <c r="D527" s="446"/>
      <c r="E527" s="446"/>
      <c r="F527" s="446"/>
      <c r="G527" s="446"/>
      <c r="H527" s="446"/>
      <c r="I527" s="446"/>
      <c r="J527" s="417"/>
      <c r="K527" s="417"/>
      <c r="L527" s="417"/>
      <c r="M527" s="417"/>
      <c r="N527" s="417"/>
      <c r="O527" s="417"/>
      <c r="P527" s="417"/>
      <c r="Q527" s="417"/>
      <c r="R527" s="417"/>
      <c r="S527" s="417"/>
      <c r="T527" s="417"/>
      <c r="U527" s="417"/>
      <c r="V527" s="417"/>
      <c r="W527" s="417"/>
      <c r="X527" s="417"/>
      <c r="Y527" s="417"/>
      <c r="Z527" s="417"/>
    </row>
    <row r="528" spans="1:26" ht="15.75" customHeight="1" x14ac:dyDescent="0.2">
      <c r="A528" s="417"/>
      <c r="B528" s="453"/>
      <c r="C528" s="454"/>
      <c r="D528" s="446"/>
      <c r="E528" s="446"/>
      <c r="F528" s="446"/>
      <c r="G528" s="446"/>
      <c r="H528" s="446"/>
      <c r="I528" s="446"/>
      <c r="J528" s="417"/>
      <c r="K528" s="417"/>
      <c r="L528" s="417"/>
      <c r="M528" s="417"/>
      <c r="N528" s="417"/>
      <c r="O528" s="417"/>
      <c r="P528" s="417"/>
      <c r="Q528" s="417"/>
      <c r="R528" s="417"/>
      <c r="S528" s="417"/>
      <c r="T528" s="417"/>
      <c r="U528" s="417"/>
      <c r="V528" s="417"/>
      <c r="W528" s="417"/>
      <c r="X528" s="417"/>
      <c r="Y528" s="417"/>
      <c r="Z528" s="417"/>
    </row>
    <row r="529" spans="1:26" ht="15.75" customHeight="1" x14ac:dyDescent="0.2">
      <c r="A529" s="417"/>
      <c r="B529" s="453"/>
      <c r="C529" s="454"/>
      <c r="D529" s="446"/>
      <c r="E529" s="446"/>
      <c r="F529" s="446"/>
      <c r="G529" s="446"/>
      <c r="H529" s="446"/>
      <c r="I529" s="446"/>
      <c r="J529" s="417"/>
      <c r="K529" s="417"/>
      <c r="L529" s="417"/>
      <c r="M529" s="417"/>
      <c r="N529" s="417"/>
      <c r="O529" s="417"/>
      <c r="P529" s="417"/>
      <c r="Q529" s="417"/>
      <c r="R529" s="417"/>
      <c r="S529" s="417"/>
      <c r="T529" s="417"/>
      <c r="U529" s="417"/>
      <c r="V529" s="417"/>
      <c r="W529" s="417"/>
      <c r="X529" s="417"/>
      <c r="Y529" s="417"/>
      <c r="Z529" s="417"/>
    </row>
    <row r="530" spans="1:26" ht="15.75" customHeight="1" x14ac:dyDescent="0.2">
      <c r="A530" s="417"/>
      <c r="B530" s="453"/>
      <c r="C530" s="454"/>
      <c r="D530" s="446"/>
      <c r="E530" s="446"/>
      <c r="F530" s="446"/>
      <c r="G530" s="446"/>
      <c r="H530" s="446"/>
      <c r="I530" s="446"/>
      <c r="J530" s="417"/>
      <c r="K530" s="417"/>
      <c r="L530" s="417"/>
      <c r="M530" s="417"/>
      <c r="N530" s="417"/>
      <c r="O530" s="417"/>
      <c r="P530" s="417"/>
      <c r="Q530" s="417"/>
      <c r="R530" s="417"/>
      <c r="S530" s="417"/>
      <c r="T530" s="417"/>
      <c r="U530" s="417"/>
      <c r="V530" s="417"/>
      <c r="W530" s="417"/>
      <c r="X530" s="417"/>
      <c r="Y530" s="417"/>
      <c r="Z530" s="417"/>
    </row>
    <row r="531" spans="1:26" ht="15.75" customHeight="1" x14ac:dyDescent="0.2">
      <c r="A531" s="417"/>
      <c r="B531" s="453"/>
      <c r="C531" s="454"/>
      <c r="D531" s="446"/>
      <c r="E531" s="446"/>
      <c r="F531" s="446"/>
      <c r="G531" s="446"/>
      <c r="H531" s="446"/>
      <c r="I531" s="446"/>
      <c r="J531" s="417"/>
      <c r="K531" s="417"/>
      <c r="L531" s="417"/>
      <c r="M531" s="417"/>
      <c r="N531" s="417"/>
      <c r="O531" s="417"/>
      <c r="P531" s="417"/>
      <c r="Q531" s="417"/>
      <c r="R531" s="417"/>
      <c r="S531" s="417"/>
      <c r="T531" s="417"/>
      <c r="U531" s="417"/>
      <c r="V531" s="417"/>
      <c r="W531" s="417"/>
      <c r="X531" s="417"/>
      <c r="Y531" s="417"/>
      <c r="Z531" s="417"/>
    </row>
    <row r="532" spans="1:26" ht="15.75" customHeight="1" x14ac:dyDescent="0.2">
      <c r="A532" s="417"/>
      <c r="B532" s="453"/>
      <c r="C532" s="454"/>
      <c r="D532" s="446"/>
      <c r="E532" s="446"/>
      <c r="F532" s="446"/>
      <c r="G532" s="446"/>
      <c r="H532" s="446"/>
      <c r="I532" s="446"/>
      <c r="J532" s="417"/>
      <c r="K532" s="417"/>
      <c r="L532" s="417"/>
      <c r="M532" s="417"/>
      <c r="N532" s="417"/>
      <c r="O532" s="417"/>
      <c r="P532" s="417"/>
      <c r="Q532" s="417"/>
      <c r="R532" s="417"/>
      <c r="S532" s="417"/>
      <c r="T532" s="417"/>
      <c r="U532" s="417"/>
      <c r="V532" s="417"/>
      <c r="W532" s="417"/>
      <c r="X532" s="417"/>
      <c r="Y532" s="417"/>
      <c r="Z532" s="417"/>
    </row>
    <row r="533" spans="1:26" ht="15.75" customHeight="1" x14ac:dyDescent="0.2">
      <c r="A533" s="417"/>
      <c r="B533" s="453"/>
      <c r="C533" s="454"/>
      <c r="D533" s="446"/>
      <c r="E533" s="446"/>
      <c r="F533" s="446"/>
      <c r="G533" s="446"/>
      <c r="H533" s="446"/>
      <c r="I533" s="446"/>
      <c r="J533" s="417"/>
      <c r="K533" s="417"/>
      <c r="L533" s="417"/>
      <c r="M533" s="417"/>
      <c r="N533" s="417"/>
      <c r="O533" s="417"/>
      <c r="P533" s="417"/>
      <c r="Q533" s="417"/>
      <c r="R533" s="417"/>
      <c r="S533" s="417"/>
      <c r="T533" s="417"/>
      <c r="U533" s="417"/>
      <c r="V533" s="417"/>
      <c r="W533" s="417"/>
      <c r="X533" s="417"/>
      <c r="Y533" s="417"/>
      <c r="Z533" s="417"/>
    </row>
    <row r="534" spans="1:26" ht="15.75" customHeight="1" x14ac:dyDescent="0.2">
      <c r="A534" s="417"/>
      <c r="B534" s="453"/>
      <c r="C534" s="454"/>
      <c r="D534" s="446"/>
      <c r="E534" s="446"/>
      <c r="F534" s="446"/>
      <c r="G534" s="446"/>
      <c r="H534" s="446"/>
      <c r="I534" s="446"/>
      <c r="J534" s="417"/>
      <c r="K534" s="417"/>
      <c r="L534" s="417"/>
      <c r="M534" s="417"/>
      <c r="N534" s="417"/>
      <c r="O534" s="417"/>
      <c r="P534" s="417"/>
      <c r="Q534" s="417"/>
      <c r="R534" s="417"/>
      <c r="S534" s="417"/>
      <c r="T534" s="417"/>
      <c r="U534" s="417"/>
      <c r="V534" s="417"/>
      <c r="W534" s="417"/>
      <c r="X534" s="417"/>
      <c r="Y534" s="417"/>
      <c r="Z534" s="417"/>
    </row>
    <row r="535" spans="1:26" ht="15.75" customHeight="1" x14ac:dyDescent="0.2">
      <c r="A535" s="417"/>
      <c r="B535" s="453"/>
      <c r="C535" s="454"/>
      <c r="D535" s="446"/>
      <c r="E535" s="446"/>
      <c r="F535" s="446"/>
      <c r="G535" s="446"/>
      <c r="H535" s="446"/>
      <c r="I535" s="446"/>
      <c r="J535" s="417"/>
      <c r="K535" s="417"/>
      <c r="L535" s="417"/>
      <c r="M535" s="417"/>
      <c r="N535" s="417"/>
      <c r="O535" s="417"/>
      <c r="P535" s="417"/>
      <c r="Q535" s="417"/>
      <c r="R535" s="417"/>
      <c r="S535" s="417"/>
      <c r="T535" s="417"/>
      <c r="U535" s="417"/>
      <c r="V535" s="417"/>
      <c r="W535" s="417"/>
      <c r="X535" s="417"/>
      <c r="Y535" s="417"/>
      <c r="Z535" s="417"/>
    </row>
    <row r="536" spans="1:26" ht="15.75" customHeight="1" x14ac:dyDescent="0.2">
      <c r="A536" s="417"/>
      <c r="B536" s="453"/>
      <c r="C536" s="454"/>
      <c r="D536" s="446"/>
      <c r="E536" s="446"/>
      <c r="F536" s="446"/>
      <c r="G536" s="446"/>
      <c r="H536" s="446"/>
      <c r="I536" s="446"/>
      <c r="J536" s="417"/>
      <c r="K536" s="417"/>
      <c r="L536" s="417"/>
      <c r="M536" s="417"/>
      <c r="N536" s="417"/>
      <c r="O536" s="417"/>
      <c r="P536" s="417"/>
      <c r="Q536" s="417"/>
      <c r="R536" s="417"/>
      <c r="S536" s="417"/>
      <c r="T536" s="417"/>
      <c r="U536" s="417"/>
      <c r="V536" s="417"/>
      <c r="W536" s="417"/>
      <c r="X536" s="417"/>
      <c r="Y536" s="417"/>
      <c r="Z536" s="417"/>
    </row>
    <row r="537" spans="1:26" ht="15.75" customHeight="1" x14ac:dyDescent="0.2">
      <c r="A537" s="417"/>
      <c r="B537" s="453"/>
      <c r="C537" s="454"/>
      <c r="D537" s="446"/>
      <c r="E537" s="446"/>
      <c r="F537" s="446"/>
      <c r="G537" s="446"/>
      <c r="H537" s="446"/>
      <c r="I537" s="446"/>
      <c r="J537" s="417"/>
      <c r="K537" s="417"/>
      <c r="L537" s="417"/>
      <c r="M537" s="417"/>
      <c r="N537" s="417"/>
      <c r="O537" s="417"/>
      <c r="P537" s="417"/>
      <c r="Q537" s="417"/>
      <c r="R537" s="417"/>
      <c r="S537" s="417"/>
      <c r="T537" s="417"/>
      <c r="U537" s="417"/>
      <c r="V537" s="417"/>
      <c r="W537" s="417"/>
      <c r="X537" s="417"/>
      <c r="Y537" s="417"/>
      <c r="Z537" s="417"/>
    </row>
    <row r="538" spans="1:26" ht="15.75" customHeight="1" x14ac:dyDescent="0.2">
      <c r="A538" s="417"/>
      <c r="B538" s="453"/>
      <c r="C538" s="454"/>
      <c r="D538" s="446"/>
      <c r="E538" s="446"/>
      <c r="F538" s="446"/>
      <c r="G538" s="446"/>
      <c r="H538" s="446"/>
      <c r="I538" s="446"/>
      <c r="J538" s="417"/>
      <c r="K538" s="417"/>
      <c r="L538" s="417"/>
      <c r="M538" s="417"/>
      <c r="N538" s="417"/>
      <c r="O538" s="417"/>
      <c r="P538" s="417"/>
      <c r="Q538" s="417"/>
      <c r="R538" s="417"/>
      <c r="S538" s="417"/>
      <c r="T538" s="417"/>
      <c r="U538" s="417"/>
      <c r="V538" s="417"/>
      <c r="W538" s="417"/>
      <c r="X538" s="417"/>
      <c r="Y538" s="417"/>
      <c r="Z538" s="417"/>
    </row>
    <row r="539" spans="1:26" ht="15.75" customHeight="1" x14ac:dyDescent="0.2">
      <c r="A539" s="417"/>
      <c r="B539" s="453"/>
      <c r="C539" s="454"/>
      <c r="D539" s="446"/>
      <c r="E539" s="446"/>
      <c r="F539" s="446"/>
      <c r="G539" s="446"/>
      <c r="H539" s="446"/>
      <c r="I539" s="446"/>
      <c r="J539" s="417"/>
      <c r="K539" s="417"/>
      <c r="L539" s="417"/>
      <c r="M539" s="417"/>
      <c r="N539" s="417"/>
      <c r="O539" s="417"/>
      <c r="P539" s="417"/>
      <c r="Q539" s="417"/>
      <c r="R539" s="417"/>
      <c r="S539" s="417"/>
      <c r="T539" s="417"/>
      <c r="U539" s="417"/>
      <c r="V539" s="417"/>
      <c r="W539" s="417"/>
      <c r="X539" s="417"/>
      <c r="Y539" s="417"/>
      <c r="Z539" s="417"/>
    </row>
    <row r="540" spans="1:26" ht="15.75" customHeight="1" x14ac:dyDescent="0.2">
      <c r="A540" s="417"/>
      <c r="B540" s="453"/>
      <c r="C540" s="454"/>
      <c r="D540" s="446"/>
      <c r="E540" s="446"/>
      <c r="F540" s="446"/>
      <c r="G540" s="446"/>
      <c r="H540" s="446"/>
      <c r="I540" s="446"/>
      <c r="J540" s="417"/>
      <c r="K540" s="417"/>
      <c r="L540" s="417"/>
      <c r="M540" s="417"/>
      <c r="N540" s="417"/>
      <c r="O540" s="417"/>
      <c r="P540" s="417"/>
      <c r="Q540" s="417"/>
      <c r="R540" s="417"/>
      <c r="S540" s="417"/>
      <c r="T540" s="417"/>
      <c r="U540" s="417"/>
      <c r="V540" s="417"/>
      <c r="W540" s="417"/>
      <c r="X540" s="417"/>
      <c r="Y540" s="417"/>
      <c r="Z540" s="417"/>
    </row>
    <row r="541" spans="1:26" ht="15.75" customHeight="1" x14ac:dyDescent="0.2">
      <c r="A541" s="417"/>
      <c r="B541" s="453"/>
      <c r="C541" s="454"/>
      <c r="D541" s="446"/>
      <c r="E541" s="446"/>
      <c r="F541" s="446"/>
      <c r="G541" s="446"/>
      <c r="H541" s="446"/>
      <c r="I541" s="446"/>
      <c r="J541" s="417"/>
      <c r="K541" s="417"/>
      <c r="L541" s="417"/>
      <c r="M541" s="417"/>
      <c r="N541" s="417"/>
      <c r="O541" s="417"/>
      <c r="P541" s="417"/>
      <c r="Q541" s="417"/>
      <c r="R541" s="417"/>
      <c r="S541" s="417"/>
      <c r="T541" s="417"/>
      <c r="U541" s="417"/>
      <c r="V541" s="417"/>
      <c r="W541" s="417"/>
      <c r="X541" s="417"/>
      <c r="Y541" s="417"/>
      <c r="Z541" s="417"/>
    </row>
    <row r="542" spans="1:26" ht="15.75" customHeight="1" x14ac:dyDescent="0.2">
      <c r="A542" s="417"/>
      <c r="B542" s="453"/>
      <c r="C542" s="454"/>
      <c r="D542" s="446"/>
      <c r="E542" s="446"/>
      <c r="F542" s="446"/>
      <c r="G542" s="446"/>
      <c r="H542" s="446"/>
      <c r="I542" s="446"/>
      <c r="J542" s="417"/>
      <c r="K542" s="417"/>
      <c r="L542" s="417"/>
      <c r="M542" s="417"/>
      <c r="N542" s="417"/>
      <c r="O542" s="417"/>
      <c r="P542" s="417"/>
      <c r="Q542" s="417"/>
      <c r="R542" s="417"/>
      <c r="S542" s="417"/>
      <c r="T542" s="417"/>
      <c r="U542" s="417"/>
      <c r="V542" s="417"/>
      <c r="W542" s="417"/>
      <c r="X542" s="417"/>
      <c r="Y542" s="417"/>
      <c r="Z542" s="417"/>
    </row>
    <row r="543" spans="1:26" ht="15.75" customHeight="1" x14ac:dyDescent="0.2">
      <c r="A543" s="417"/>
      <c r="B543" s="453"/>
      <c r="C543" s="454"/>
      <c r="D543" s="446"/>
      <c r="E543" s="446"/>
      <c r="F543" s="446"/>
      <c r="G543" s="446"/>
      <c r="H543" s="446"/>
      <c r="I543" s="446"/>
      <c r="J543" s="417"/>
      <c r="K543" s="417"/>
      <c r="L543" s="417"/>
      <c r="M543" s="417"/>
      <c r="N543" s="417"/>
      <c r="O543" s="417"/>
      <c r="P543" s="417"/>
      <c r="Q543" s="417"/>
      <c r="R543" s="417"/>
      <c r="S543" s="417"/>
      <c r="T543" s="417"/>
      <c r="U543" s="417"/>
      <c r="V543" s="417"/>
      <c r="W543" s="417"/>
      <c r="X543" s="417"/>
      <c r="Y543" s="417"/>
      <c r="Z543" s="417"/>
    </row>
    <row r="544" spans="1:26" ht="15.75" customHeight="1" x14ac:dyDescent="0.2">
      <c r="A544" s="417"/>
      <c r="B544" s="453"/>
      <c r="C544" s="454"/>
      <c r="D544" s="446"/>
      <c r="E544" s="446"/>
      <c r="F544" s="446"/>
      <c r="G544" s="446"/>
      <c r="H544" s="446"/>
      <c r="I544" s="446"/>
      <c r="J544" s="417"/>
      <c r="K544" s="417"/>
      <c r="L544" s="417"/>
      <c r="M544" s="417"/>
      <c r="N544" s="417"/>
      <c r="O544" s="417"/>
      <c r="P544" s="417"/>
      <c r="Q544" s="417"/>
      <c r="R544" s="417"/>
      <c r="S544" s="417"/>
      <c r="T544" s="417"/>
      <c r="U544" s="417"/>
      <c r="V544" s="417"/>
      <c r="W544" s="417"/>
      <c r="X544" s="417"/>
      <c r="Y544" s="417"/>
      <c r="Z544" s="417"/>
    </row>
    <row r="545" spans="1:26" ht="15.75" customHeight="1" x14ac:dyDescent="0.2">
      <c r="A545" s="417"/>
      <c r="B545" s="453"/>
      <c r="C545" s="454"/>
      <c r="D545" s="446"/>
      <c r="E545" s="446"/>
      <c r="F545" s="446"/>
      <c r="G545" s="446"/>
      <c r="H545" s="446"/>
      <c r="I545" s="446"/>
      <c r="J545" s="417"/>
      <c r="K545" s="417"/>
      <c r="L545" s="417"/>
      <c r="M545" s="417"/>
      <c r="N545" s="417"/>
      <c r="O545" s="417"/>
      <c r="P545" s="417"/>
      <c r="Q545" s="417"/>
      <c r="R545" s="417"/>
      <c r="S545" s="417"/>
      <c r="T545" s="417"/>
      <c r="U545" s="417"/>
      <c r="V545" s="417"/>
      <c r="W545" s="417"/>
      <c r="X545" s="417"/>
      <c r="Y545" s="417"/>
      <c r="Z545" s="417"/>
    </row>
    <row r="546" spans="1:26" ht="15.75" customHeight="1" x14ac:dyDescent="0.2">
      <c r="A546" s="417"/>
      <c r="B546" s="453"/>
      <c r="C546" s="454"/>
      <c r="D546" s="446"/>
      <c r="E546" s="446"/>
      <c r="F546" s="446"/>
      <c r="G546" s="446"/>
      <c r="H546" s="446"/>
      <c r="I546" s="446"/>
      <c r="J546" s="417"/>
      <c r="K546" s="417"/>
      <c r="L546" s="417"/>
      <c r="M546" s="417"/>
      <c r="N546" s="417"/>
      <c r="O546" s="417"/>
      <c r="P546" s="417"/>
      <c r="Q546" s="417"/>
      <c r="R546" s="417"/>
      <c r="S546" s="417"/>
      <c r="T546" s="417"/>
      <c r="U546" s="417"/>
      <c r="V546" s="417"/>
      <c r="W546" s="417"/>
      <c r="X546" s="417"/>
      <c r="Y546" s="417"/>
      <c r="Z546" s="417"/>
    </row>
    <row r="547" spans="1:26" ht="15.75" customHeight="1" x14ac:dyDescent="0.2">
      <c r="A547" s="417"/>
      <c r="B547" s="453"/>
      <c r="C547" s="454"/>
      <c r="D547" s="446"/>
      <c r="E547" s="446"/>
      <c r="F547" s="446"/>
      <c r="G547" s="446"/>
      <c r="H547" s="446"/>
      <c r="I547" s="446"/>
      <c r="J547" s="417"/>
      <c r="K547" s="417"/>
      <c r="L547" s="417"/>
      <c r="M547" s="417"/>
      <c r="N547" s="417"/>
      <c r="O547" s="417"/>
      <c r="P547" s="417"/>
      <c r="Q547" s="417"/>
      <c r="R547" s="417"/>
      <c r="S547" s="417"/>
      <c r="T547" s="417"/>
      <c r="U547" s="417"/>
      <c r="V547" s="417"/>
      <c r="W547" s="417"/>
      <c r="X547" s="417"/>
      <c r="Y547" s="417"/>
      <c r="Z547" s="417"/>
    </row>
    <row r="548" spans="1:26" ht="15.75" customHeight="1" x14ac:dyDescent="0.2">
      <c r="A548" s="417"/>
      <c r="B548" s="453"/>
      <c r="C548" s="454"/>
      <c r="D548" s="446"/>
      <c r="E548" s="446"/>
      <c r="F548" s="446"/>
      <c r="G548" s="446"/>
      <c r="H548" s="446"/>
      <c r="I548" s="446"/>
      <c r="J548" s="417"/>
      <c r="K548" s="417"/>
      <c r="L548" s="417"/>
      <c r="M548" s="417"/>
      <c r="N548" s="417"/>
      <c r="O548" s="417"/>
      <c r="P548" s="417"/>
      <c r="Q548" s="417"/>
      <c r="R548" s="417"/>
      <c r="S548" s="417"/>
      <c r="T548" s="417"/>
      <c r="U548" s="417"/>
      <c r="V548" s="417"/>
      <c r="W548" s="417"/>
      <c r="X548" s="417"/>
      <c r="Y548" s="417"/>
      <c r="Z548" s="417"/>
    </row>
    <row r="549" spans="1:26" ht="15.75" customHeight="1" x14ac:dyDescent="0.2">
      <c r="A549" s="417"/>
      <c r="B549" s="453"/>
      <c r="C549" s="454"/>
      <c r="D549" s="446"/>
      <c r="E549" s="446"/>
      <c r="F549" s="446"/>
      <c r="G549" s="446"/>
      <c r="H549" s="446"/>
      <c r="I549" s="446"/>
      <c r="J549" s="417"/>
      <c r="K549" s="417"/>
      <c r="L549" s="417"/>
      <c r="M549" s="417"/>
      <c r="N549" s="417"/>
      <c r="O549" s="417"/>
      <c r="P549" s="417"/>
      <c r="Q549" s="417"/>
      <c r="R549" s="417"/>
      <c r="S549" s="417"/>
      <c r="T549" s="417"/>
      <c r="U549" s="417"/>
      <c r="V549" s="417"/>
      <c r="W549" s="417"/>
      <c r="X549" s="417"/>
      <c r="Y549" s="417"/>
      <c r="Z549" s="417"/>
    </row>
    <row r="550" spans="1:26" ht="15.75" customHeight="1" x14ac:dyDescent="0.2">
      <c r="A550" s="417"/>
      <c r="B550" s="453"/>
      <c r="C550" s="454"/>
      <c r="D550" s="446"/>
      <c r="E550" s="446"/>
      <c r="F550" s="446"/>
      <c r="G550" s="446"/>
      <c r="H550" s="446"/>
      <c r="I550" s="446"/>
      <c r="J550" s="417"/>
      <c r="K550" s="417"/>
      <c r="L550" s="417"/>
      <c r="M550" s="417"/>
      <c r="N550" s="417"/>
      <c r="O550" s="417"/>
      <c r="P550" s="417"/>
      <c r="Q550" s="417"/>
      <c r="R550" s="417"/>
      <c r="S550" s="417"/>
      <c r="T550" s="417"/>
      <c r="U550" s="417"/>
      <c r="V550" s="417"/>
      <c r="W550" s="417"/>
      <c r="X550" s="417"/>
      <c r="Y550" s="417"/>
      <c r="Z550" s="417"/>
    </row>
    <row r="551" spans="1:26" ht="15.75" customHeight="1" x14ac:dyDescent="0.2">
      <c r="A551" s="417"/>
      <c r="B551" s="453"/>
      <c r="C551" s="454"/>
      <c r="D551" s="446"/>
      <c r="E551" s="446"/>
      <c r="F551" s="446"/>
      <c r="G551" s="446"/>
      <c r="H551" s="446"/>
      <c r="I551" s="446"/>
      <c r="J551" s="417"/>
      <c r="K551" s="417"/>
      <c r="L551" s="417"/>
      <c r="M551" s="417"/>
      <c r="N551" s="417"/>
      <c r="O551" s="417"/>
      <c r="P551" s="417"/>
      <c r="Q551" s="417"/>
      <c r="R551" s="417"/>
      <c r="S551" s="417"/>
      <c r="T551" s="417"/>
      <c r="U551" s="417"/>
      <c r="V551" s="417"/>
      <c r="W551" s="417"/>
      <c r="X551" s="417"/>
      <c r="Y551" s="417"/>
      <c r="Z551" s="417"/>
    </row>
    <row r="552" spans="1:26" ht="15.75" customHeight="1" x14ac:dyDescent="0.2">
      <c r="A552" s="417"/>
      <c r="B552" s="453"/>
      <c r="C552" s="454"/>
      <c r="D552" s="446"/>
      <c r="E552" s="446"/>
      <c r="F552" s="446"/>
      <c r="G552" s="446"/>
      <c r="H552" s="446"/>
      <c r="I552" s="446"/>
      <c r="J552" s="417"/>
      <c r="K552" s="417"/>
      <c r="L552" s="417"/>
      <c r="M552" s="417"/>
      <c r="N552" s="417"/>
      <c r="O552" s="417"/>
      <c r="P552" s="417"/>
      <c r="Q552" s="417"/>
      <c r="R552" s="417"/>
      <c r="S552" s="417"/>
      <c r="T552" s="417"/>
      <c r="U552" s="417"/>
      <c r="V552" s="417"/>
      <c r="W552" s="417"/>
      <c r="X552" s="417"/>
      <c r="Y552" s="417"/>
      <c r="Z552" s="417"/>
    </row>
    <row r="553" spans="1:26" ht="15.75" customHeight="1" x14ac:dyDescent="0.2">
      <c r="A553" s="417"/>
      <c r="B553" s="453"/>
      <c r="C553" s="454"/>
      <c r="D553" s="446"/>
      <c r="E553" s="446"/>
      <c r="F553" s="446"/>
      <c r="G553" s="446"/>
      <c r="H553" s="446"/>
      <c r="I553" s="446"/>
      <c r="J553" s="417"/>
      <c r="K553" s="417"/>
      <c r="L553" s="417"/>
      <c r="M553" s="417"/>
      <c r="N553" s="417"/>
      <c r="O553" s="417"/>
      <c r="P553" s="417"/>
      <c r="Q553" s="417"/>
      <c r="R553" s="417"/>
      <c r="S553" s="417"/>
      <c r="T553" s="417"/>
      <c r="U553" s="417"/>
      <c r="V553" s="417"/>
      <c r="W553" s="417"/>
      <c r="X553" s="417"/>
      <c r="Y553" s="417"/>
      <c r="Z553" s="417"/>
    </row>
    <row r="554" spans="1:26" ht="15.75" customHeight="1" x14ac:dyDescent="0.2">
      <c r="A554" s="417"/>
      <c r="B554" s="453"/>
      <c r="C554" s="454"/>
      <c r="D554" s="446"/>
      <c r="E554" s="446"/>
      <c r="F554" s="446"/>
      <c r="G554" s="446"/>
      <c r="H554" s="446"/>
      <c r="I554" s="446"/>
      <c r="J554" s="417"/>
      <c r="K554" s="417"/>
      <c r="L554" s="417"/>
      <c r="M554" s="417"/>
      <c r="N554" s="417"/>
      <c r="O554" s="417"/>
      <c r="P554" s="417"/>
      <c r="Q554" s="417"/>
      <c r="R554" s="417"/>
      <c r="S554" s="417"/>
      <c r="T554" s="417"/>
      <c r="U554" s="417"/>
      <c r="V554" s="417"/>
      <c r="W554" s="417"/>
      <c r="X554" s="417"/>
      <c r="Y554" s="417"/>
      <c r="Z554" s="417"/>
    </row>
    <row r="555" spans="1:26" ht="15.75" customHeight="1" x14ac:dyDescent="0.2">
      <c r="A555" s="417"/>
      <c r="B555" s="453"/>
      <c r="C555" s="454"/>
      <c r="D555" s="446"/>
      <c r="E555" s="446"/>
      <c r="F555" s="446"/>
      <c r="G555" s="446"/>
      <c r="H555" s="446"/>
      <c r="I555" s="446"/>
      <c r="J555" s="417"/>
      <c r="K555" s="417"/>
      <c r="L555" s="417"/>
      <c r="M555" s="417"/>
      <c r="N555" s="417"/>
      <c r="O555" s="417"/>
      <c r="P555" s="417"/>
      <c r="Q555" s="417"/>
      <c r="R555" s="417"/>
      <c r="S555" s="417"/>
      <c r="T555" s="417"/>
      <c r="U555" s="417"/>
      <c r="V555" s="417"/>
      <c r="W555" s="417"/>
      <c r="X555" s="417"/>
      <c r="Y555" s="417"/>
      <c r="Z555" s="417"/>
    </row>
    <row r="556" spans="1:26" ht="15.75" customHeight="1" x14ac:dyDescent="0.2">
      <c r="A556" s="417"/>
      <c r="B556" s="453"/>
      <c r="C556" s="454"/>
      <c r="D556" s="446"/>
      <c r="E556" s="446"/>
      <c r="F556" s="446"/>
      <c r="G556" s="446"/>
      <c r="H556" s="446"/>
      <c r="I556" s="446"/>
      <c r="J556" s="417"/>
      <c r="K556" s="417"/>
      <c r="L556" s="417"/>
      <c r="M556" s="417"/>
      <c r="N556" s="417"/>
      <c r="O556" s="417"/>
      <c r="P556" s="417"/>
      <c r="Q556" s="417"/>
      <c r="R556" s="417"/>
      <c r="S556" s="417"/>
      <c r="T556" s="417"/>
      <c r="U556" s="417"/>
      <c r="V556" s="417"/>
      <c r="W556" s="417"/>
      <c r="X556" s="417"/>
      <c r="Y556" s="417"/>
      <c r="Z556" s="417"/>
    </row>
    <row r="557" spans="1:26" ht="15.75" customHeight="1" x14ac:dyDescent="0.2">
      <c r="A557" s="417"/>
      <c r="B557" s="453"/>
      <c r="C557" s="454"/>
      <c r="D557" s="446"/>
      <c r="E557" s="446"/>
      <c r="F557" s="446"/>
      <c r="G557" s="446"/>
      <c r="H557" s="446"/>
      <c r="I557" s="446"/>
      <c r="J557" s="417"/>
      <c r="K557" s="417"/>
      <c r="L557" s="417"/>
      <c r="M557" s="417"/>
      <c r="N557" s="417"/>
      <c r="O557" s="417"/>
      <c r="P557" s="417"/>
      <c r="Q557" s="417"/>
      <c r="R557" s="417"/>
      <c r="S557" s="417"/>
      <c r="T557" s="417"/>
      <c r="U557" s="417"/>
      <c r="V557" s="417"/>
      <c r="W557" s="417"/>
      <c r="X557" s="417"/>
      <c r="Y557" s="417"/>
      <c r="Z557" s="417"/>
    </row>
    <row r="558" spans="1:26" ht="15.75" customHeight="1" x14ac:dyDescent="0.2">
      <c r="A558" s="417"/>
      <c r="B558" s="453"/>
      <c r="C558" s="454"/>
      <c r="D558" s="446"/>
      <c r="E558" s="446"/>
      <c r="F558" s="446"/>
      <c r="G558" s="446"/>
      <c r="H558" s="446"/>
      <c r="I558" s="446"/>
      <c r="J558" s="417"/>
      <c r="K558" s="417"/>
      <c r="L558" s="417"/>
      <c r="M558" s="417"/>
      <c r="N558" s="417"/>
      <c r="O558" s="417"/>
      <c r="P558" s="417"/>
      <c r="Q558" s="417"/>
      <c r="R558" s="417"/>
      <c r="S558" s="417"/>
      <c r="T558" s="417"/>
      <c r="U558" s="417"/>
      <c r="V558" s="417"/>
      <c r="W558" s="417"/>
      <c r="X558" s="417"/>
      <c r="Y558" s="417"/>
      <c r="Z558" s="417"/>
    </row>
    <row r="559" spans="1:26" ht="15.75" customHeight="1" x14ac:dyDescent="0.2">
      <c r="A559" s="417"/>
      <c r="B559" s="453"/>
      <c r="C559" s="454"/>
      <c r="D559" s="446"/>
      <c r="E559" s="446"/>
      <c r="F559" s="446"/>
      <c r="G559" s="446"/>
      <c r="H559" s="446"/>
      <c r="I559" s="446"/>
      <c r="J559" s="417"/>
      <c r="K559" s="417"/>
      <c r="L559" s="417"/>
      <c r="M559" s="417"/>
      <c r="N559" s="417"/>
      <c r="O559" s="417"/>
      <c r="P559" s="417"/>
      <c r="Q559" s="417"/>
      <c r="R559" s="417"/>
      <c r="S559" s="417"/>
      <c r="T559" s="417"/>
      <c r="U559" s="417"/>
      <c r="V559" s="417"/>
      <c r="W559" s="417"/>
      <c r="X559" s="417"/>
      <c r="Y559" s="417"/>
      <c r="Z559" s="417"/>
    </row>
    <row r="560" spans="1:26" ht="15.75" customHeight="1" x14ac:dyDescent="0.2">
      <c r="A560" s="417"/>
      <c r="B560" s="453"/>
      <c r="C560" s="454"/>
      <c r="D560" s="446"/>
      <c r="E560" s="446"/>
      <c r="F560" s="446"/>
      <c r="G560" s="446"/>
      <c r="H560" s="446"/>
      <c r="I560" s="446"/>
      <c r="J560" s="417"/>
      <c r="K560" s="417"/>
      <c r="L560" s="417"/>
      <c r="M560" s="417"/>
      <c r="N560" s="417"/>
      <c r="O560" s="417"/>
      <c r="P560" s="417"/>
      <c r="Q560" s="417"/>
      <c r="R560" s="417"/>
      <c r="S560" s="417"/>
      <c r="T560" s="417"/>
      <c r="U560" s="417"/>
      <c r="V560" s="417"/>
      <c r="W560" s="417"/>
      <c r="X560" s="417"/>
      <c r="Y560" s="417"/>
      <c r="Z560" s="417"/>
    </row>
    <row r="561" spans="1:26" ht="15.75" customHeight="1" x14ac:dyDescent="0.2">
      <c r="A561" s="417"/>
      <c r="B561" s="453"/>
      <c r="C561" s="454"/>
      <c r="D561" s="446"/>
      <c r="E561" s="446"/>
      <c r="F561" s="446"/>
      <c r="G561" s="446"/>
      <c r="H561" s="446"/>
      <c r="I561" s="446"/>
      <c r="J561" s="417"/>
      <c r="K561" s="417"/>
      <c r="L561" s="417"/>
      <c r="M561" s="417"/>
      <c r="N561" s="417"/>
      <c r="O561" s="417"/>
      <c r="P561" s="417"/>
      <c r="Q561" s="417"/>
      <c r="R561" s="417"/>
      <c r="S561" s="417"/>
      <c r="T561" s="417"/>
      <c r="U561" s="417"/>
      <c r="V561" s="417"/>
      <c r="W561" s="417"/>
      <c r="X561" s="417"/>
      <c r="Y561" s="417"/>
      <c r="Z561" s="417"/>
    </row>
    <row r="562" spans="1:26" ht="15.75" customHeight="1" x14ac:dyDescent="0.2">
      <c r="A562" s="417"/>
      <c r="B562" s="453"/>
      <c r="C562" s="454"/>
      <c r="D562" s="446"/>
      <c r="E562" s="446"/>
      <c r="F562" s="446"/>
      <c r="G562" s="446"/>
      <c r="H562" s="446"/>
      <c r="I562" s="446"/>
      <c r="J562" s="417"/>
      <c r="K562" s="417"/>
      <c r="L562" s="417"/>
      <c r="M562" s="417"/>
      <c r="N562" s="417"/>
      <c r="O562" s="417"/>
      <c r="P562" s="417"/>
      <c r="Q562" s="417"/>
      <c r="R562" s="417"/>
      <c r="S562" s="417"/>
      <c r="T562" s="417"/>
      <c r="U562" s="417"/>
      <c r="V562" s="417"/>
      <c r="W562" s="417"/>
      <c r="X562" s="417"/>
      <c r="Y562" s="417"/>
      <c r="Z562" s="417"/>
    </row>
    <row r="563" spans="1:26" ht="15.75" customHeight="1" x14ac:dyDescent="0.2">
      <c r="A563" s="417"/>
      <c r="B563" s="453"/>
      <c r="C563" s="454"/>
      <c r="D563" s="446"/>
      <c r="E563" s="446"/>
      <c r="F563" s="446"/>
      <c r="G563" s="446"/>
      <c r="H563" s="446"/>
      <c r="I563" s="446"/>
      <c r="J563" s="417"/>
      <c r="K563" s="417"/>
      <c r="L563" s="417"/>
      <c r="M563" s="417"/>
      <c r="N563" s="417"/>
      <c r="O563" s="417"/>
      <c r="P563" s="417"/>
      <c r="Q563" s="417"/>
      <c r="R563" s="417"/>
      <c r="S563" s="417"/>
      <c r="T563" s="417"/>
      <c r="U563" s="417"/>
      <c r="V563" s="417"/>
      <c r="W563" s="417"/>
      <c r="X563" s="417"/>
      <c r="Y563" s="417"/>
      <c r="Z563" s="417"/>
    </row>
    <row r="564" spans="1:26" ht="15.75" customHeight="1" x14ac:dyDescent="0.2">
      <c r="A564" s="417"/>
      <c r="B564" s="453"/>
      <c r="C564" s="454"/>
      <c r="D564" s="446"/>
      <c r="E564" s="446"/>
      <c r="F564" s="446"/>
      <c r="G564" s="446"/>
      <c r="H564" s="446"/>
      <c r="I564" s="446"/>
      <c r="J564" s="417"/>
      <c r="K564" s="417"/>
      <c r="L564" s="417"/>
      <c r="M564" s="417"/>
      <c r="N564" s="417"/>
      <c r="O564" s="417"/>
      <c r="P564" s="417"/>
      <c r="Q564" s="417"/>
      <c r="R564" s="417"/>
      <c r="S564" s="417"/>
      <c r="T564" s="417"/>
      <c r="U564" s="417"/>
      <c r="V564" s="417"/>
      <c r="W564" s="417"/>
      <c r="X564" s="417"/>
      <c r="Y564" s="417"/>
      <c r="Z564" s="417"/>
    </row>
    <row r="565" spans="1:26" ht="15.75" customHeight="1" x14ac:dyDescent="0.2">
      <c r="A565" s="417"/>
      <c r="B565" s="453"/>
      <c r="C565" s="454"/>
      <c r="D565" s="446"/>
      <c r="E565" s="446"/>
      <c r="F565" s="446"/>
      <c r="G565" s="446"/>
      <c r="H565" s="446"/>
      <c r="I565" s="446"/>
      <c r="J565" s="417"/>
      <c r="K565" s="417"/>
      <c r="L565" s="417"/>
      <c r="M565" s="417"/>
      <c r="N565" s="417"/>
      <c r="O565" s="417"/>
      <c r="P565" s="417"/>
      <c r="Q565" s="417"/>
      <c r="R565" s="417"/>
      <c r="S565" s="417"/>
      <c r="T565" s="417"/>
      <c r="U565" s="417"/>
      <c r="V565" s="417"/>
      <c r="W565" s="417"/>
      <c r="X565" s="417"/>
      <c r="Y565" s="417"/>
      <c r="Z565" s="417"/>
    </row>
    <row r="566" spans="1:26" ht="15.75" customHeight="1" x14ac:dyDescent="0.2">
      <c r="A566" s="417"/>
      <c r="B566" s="453"/>
      <c r="C566" s="454"/>
      <c r="D566" s="446"/>
      <c r="E566" s="446"/>
      <c r="F566" s="446"/>
      <c r="G566" s="446"/>
      <c r="H566" s="446"/>
      <c r="I566" s="446"/>
      <c r="J566" s="417"/>
      <c r="K566" s="417"/>
      <c r="L566" s="417"/>
      <c r="M566" s="417"/>
      <c r="N566" s="417"/>
      <c r="O566" s="417"/>
      <c r="P566" s="417"/>
      <c r="Q566" s="417"/>
      <c r="R566" s="417"/>
      <c r="S566" s="417"/>
      <c r="T566" s="417"/>
      <c r="U566" s="417"/>
      <c r="V566" s="417"/>
      <c r="W566" s="417"/>
      <c r="X566" s="417"/>
      <c r="Y566" s="417"/>
      <c r="Z566" s="417"/>
    </row>
    <row r="567" spans="1:26" ht="15.75" customHeight="1" x14ac:dyDescent="0.2">
      <c r="A567" s="417"/>
      <c r="B567" s="453"/>
      <c r="C567" s="454"/>
      <c r="D567" s="446"/>
      <c r="E567" s="446"/>
      <c r="F567" s="446"/>
      <c r="G567" s="446"/>
      <c r="H567" s="446"/>
      <c r="I567" s="446"/>
      <c r="J567" s="417"/>
      <c r="K567" s="417"/>
      <c r="L567" s="417"/>
      <c r="M567" s="417"/>
      <c r="N567" s="417"/>
      <c r="O567" s="417"/>
      <c r="P567" s="417"/>
      <c r="Q567" s="417"/>
      <c r="R567" s="417"/>
      <c r="S567" s="417"/>
      <c r="T567" s="417"/>
      <c r="U567" s="417"/>
      <c r="V567" s="417"/>
      <c r="W567" s="417"/>
      <c r="X567" s="417"/>
      <c r="Y567" s="417"/>
      <c r="Z567" s="417"/>
    </row>
    <row r="568" spans="1:26" ht="15.75" customHeight="1" x14ac:dyDescent="0.2">
      <c r="A568" s="417"/>
      <c r="B568" s="453"/>
      <c r="C568" s="454"/>
      <c r="D568" s="446"/>
      <c r="E568" s="446"/>
      <c r="F568" s="446"/>
      <c r="G568" s="446"/>
      <c r="H568" s="446"/>
      <c r="I568" s="446"/>
      <c r="J568" s="417"/>
      <c r="K568" s="417"/>
      <c r="L568" s="417"/>
      <c r="M568" s="417"/>
      <c r="N568" s="417"/>
      <c r="O568" s="417"/>
      <c r="P568" s="417"/>
      <c r="Q568" s="417"/>
      <c r="R568" s="417"/>
      <c r="S568" s="417"/>
      <c r="T568" s="417"/>
      <c r="U568" s="417"/>
      <c r="V568" s="417"/>
      <c r="W568" s="417"/>
      <c r="X568" s="417"/>
      <c r="Y568" s="417"/>
      <c r="Z568" s="417"/>
    </row>
    <row r="569" spans="1:26" ht="15.75" customHeight="1" x14ac:dyDescent="0.2">
      <c r="A569" s="417"/>
      <c r="B569" s="453"/>
      <c r="C569" s="454"/>
      <c r="D569" s="446"/>
      <c r="E569" s="446"/>
      <c r="F569" s="446"/>
      <c r="G569" s="446"/>
      <c r="H569" s="446"/>
      <c r="I569" s="446"/>
      <c r="J569" s="417"/>
      <c r="K569" s="417"/>
      <c r="L569" s="417"/>
      <c r="M569" s="417"/>
      <c r="N569" s="417"/>
      <c r="O569" s="417"/>
      <c r="P569" s="417"/>
      <c r="Q569" s="417"/>
      <c r="R569" s="417"/>
      <c r="S569" s="417"/>
      <c r="T569" s="417"/>
      <c r="U569" s="417"/>
      <c r="V569" s="417"/>
      <c r="W569" s="417"/>
      <c r="X569" s="417"/>
      <c r="Y569" s="417"/>
      <c r="Z569" s="417"/>
    </row>
    <row r="570" spans="1:26" ht="15.75" customHeight="1" x14ac:dyDescent="0.2">
      <c r="A570" s="417"/>
      <c r="B570" s="453"/>
      <c r="C570" s="454"/>
      <c r="D570" s="446"/>
      <c r="E570" s="446"/>
      <c r="F570" s="446"/>
      <c r="G570" s="446"/>
      <c r="H570" s="446"/>
      <c r="I570" s="446"/>
      <c r="J570" s="417"/>
      <c r="K570" s="417"/>
      <c r="L570" s="417"/>
      <c r="M570" s="417"/>
      <c r="N570" s="417"/>
      <c r="O570" s="417"/>
      <c r="P570" s="417"/>
      <c r="Q570" s="417"/>
      <c r="R570" s="417"/>
      <c r="S570" s="417"/>
      <c r="T570" s="417"/>
      <c r="U570" s="417"/>
      <c r="V570" s="417"/>
      <c r="W570" s="417"/>
      <c r="X570" s="417"/>
      <c r="Y570" s="417"/>
      <c r="Z570" s="417"/>
    </row>
    <row r="571" spans="1:26" ht="15.75" customHeight="1" x14ac:dyDescent="0.2">
      <c r="A571" s="417"/>
      <c r="B571" s="453"/>
      <c r="C571" s="454"/>
      <c r="D571" s="446"/>
      <c r="E571" s="446"/>
      <c r="F571" s="446"/>
      <c r="G571" s="446"/>
      <c r="H571" s="446"/>
      <c r="I571" s="446"/>
      <c r="J571" s="417"/>
      <c r="K571" s="417"/>
      <c r="L571" s="417"/>
      <c r="M571" s="417"/>
      <c r="N571" s="417"/>
      <c r="O571" s="417"/>
      <c r="P571" s="417"/>
      <c r="Q571" s="417"/>
      <c r="R571" s="417"/>
      <c r="S571" s="417"/>
      <c r="T571" s="417"/>
      <c r="U571" s="417"/>
      <c r="V571" s="417"/>
      <c r="W571" s="417"/>
      <c r="X571" s="417"/>
      <c r="Y571" s="417"/>
      <c r="Z571" s="417"/>
    </row>
    <row r="572" spans="1:26" ht="15.75" customHeight="1" x14ac:dyDescent="0.2">
      <c r="A572" s="417"/>
      <c r="B572" s="453"/>
      <c r="C572" s="454"/>
      <c r="D572" s="446"/>
      <c r="E572" s="446"/>
      <c r="F572" s="446"/>
      <c r="G572" s="446"/>
      <c r="H572" s="446"/>
      <c r="I572" s="446"/>
      <c r="J572" s="417"/>
      <c r="K572" s="417"/>
      <c r="L572" s="417"/>
      <c r="M572" s="417"/>
      <c r="N572" s="417"/>
      <c r="O572" s="417"/>
      <c r="P572" s="417"/>
      <c r="Q572" s="417"/>
      <c r="R572" s="417"/>
      <c r="S572" s="417"/>
      <c r="T572" s="417"/>
      <c r="U572" s="417"/>
      <c r="V572" s="417"/>
      <c r="W572" s="417"/>
      <c r="X572" s="417"/>
      <c r="Y572" s="417"/>
      <c r="Z572" s="417"/>
    </row>
    <row r="573" spans="1:26" ht="15.75" customHeight="1" x14ac:dyDescent="0.2">
      <c r="A573" s="417"/>
      <c r="B573" s="453"/>
      <c r="C573" s="454"/>
      <c r="D573" s="446"/>
      <c r="E573" s="446"/>
      <c r="F573" s="446"/>
      <c r="G573" s="446"/>
      <c r="H573" s="446"/>
      <c r="I573" s="446"/>
      <c r="J573" s="417"/>
      <c r="K573" s="417"/>
      <c r="L573" s="417"/>
      <c r="M573" s="417"/>
      <c r="N573" s="417"/>
      <c r="O573" s="417"/>
      <c r="P573" s="417"/>
      <c r="Q573" s="417"/>
      <c r="R573" s="417"/>
      <c r="S573" s="417"/>
      <c r="T573" s="417"/>
      <c r="U573" s="417"/>
      <c r="V573" s="417"/>
      <c r="W573" s="417"/>
      <c r="X573" s="417"/>
      <c r="Y573" s="417"/>
      <c r="Z573" s="417"/>
    </row>
    <row r="574" spans="1:26" ht="15.75" customHeight="1" x14ac:dyDescent="0.2">
      <c r="A574" s="417"/>
      <c r="B574" s="453"/>
      <c r="C574" s="454"/>
      <c r="D574" s="446"/>
      <c r="E574" s="446"/>
      <c r="F574" s="446"/>
      <c r="G574" s="446"/>
      <c r="H574" s="446"/>
      <c r="I574" s="446"/>
      <c r="J574" s="417"/>
      <c r="K574" s="417"/>
      <c r="L574" s="417"/>
      <c r="M574" s="417"/>
      <c r="N574" s="417"/>
      <c r="O574" s="417"/>
      <c r="P574" s="417"/>
      <c r="Q574" s="417"/>
      <c r="R574" s="417"/>
      <c r="S574" s="417"/>
      <c r="T574" s="417"/>
      <c r="U574" s="417"/>
      <c r="V574" s="417"/>
      <c r="W574" s="417"/>
      <c r="X574" s="417"/>
      <c r="Y574" s="417"/>
      <c r="Z574" s="417"/>
    </row>
    <row r="575" spans="1:26" ht="15.75" customHeight="1" x14ac:dyDescent="0.2">
      <c r="A575" s="417"/>
      <c r="B575" s="453"/>
      <c r="C575" s="454"/>
      <c r="D575" s="446"/>
      <c r="E575" s="446"/>
      <c r="F575" s="446"/>
      <c r="G575" s="446"/>
      <c r="H575" s="446"/>
      <c r="I575" s="446"/>
      <c r="J575" s="417"/>
      <c r="K575" s="417"/>
      <c r="L575" s="417"/>
      <c r="M575" s="417"/>
      <c r="N575" s="417"/>
      <c r="O575" s="417"/>
      <c r="P575" s="417"/>
      <c r="Q575" s="417"/>
      <c r="R575" s="417"/>
      <c r="S575" s="417"/>
      <c r="T575" s="417"/>
      <c r="U575" s="417"/>
      <c r="V575" s="417"/>
      <c r="W575" s="417"/>
      <c r="X575" s="417"/>
      <c r="Y575" s="417"/>
      <c r="Z575" s="417"/>
    </row>
    <row r="576" spans="1:26" ht="15.75" customHeight="1" x14ac:dyDescent="0.2">
      <c r="A576" s="417"/>
      <c r="B576" s="453"/>
      <c r="C576" s="454"/>
      <c r="D576" s="446"/>
      <c r="E576" s="446"/>
      <c r="F576" s="446"/>
      <c r="G576" s="446"/>
      <c r="H576" s="446"/>
      <c r="I576" s="446"/>
      <c r="J576" s="417"/>
      <c r="K576" s="417"/>
      <c r="L576" s="417"/>
      <c r="M576" s="417"/>
      <c r="N576" s="417"/>
      <c r="O576" s="417"/>
      <c r="P576" s="417"/>
      <c r="Q576" s="417"/>
      <c r="R576" s="417"/>
      <c r="S576" s="417"/>
      <c r="T576" s="417"/>
      <c r="U576" s="417"/>
      <c r="V576" s="417"/>
      <c r="W576" s="417"/>
      <c r="X576" s="417"/>
      <c r="Y576" s="417"/>
      <c r="Z576" s="417"/>
    </row>
    <row r="577" spans="1:26" ht="15.75" customHeight="1" x14ac:dyDescent="0.2">
      <c r="A577" s="417"/>
      <c r="B577" s="453"/>
      <c r="C577" s="454"/>
      <c r="D577" s="446"/>
      <c r="E577" s="446"/>
      <c r="F577" s="446"/>
      <c r="G577" s="446"/>
      <c r="H577" s="446"/>
      <c r="I577" s="446"/>
      <c r="J577" s="417"/>
      <c r="K577" s="417"/>
      <c r="L577" s="417"/>
      <c r="M577" s="417"/>
      <c r="N577" s="417"/>
      <c r="O577" s="417"/>
      <c r="P577" s="417"/>
      <c r="Q577" s="417"/>
      <c r="R577" s="417"/>
      <c r="S577" s="417"/>
      <c r="T577" s="417"/>
      <c r="U577" s="417"/>
      <c r="V577" s="417"/>
      <c r="W577" s="417"/>
      <c r="X577" s="417"/>
      <c r="Y577" s="417"/>
      <c r="Z577" s="417"/>
    </row>
    <row r="578" spans="1:26" ht="15.75" customHeight="1" x14ac:dyDescent="0.2">
      <c r="A578" s="417"/>
      <c r="B578" s="453"/>
      <c r="C578" s="454"/>
      <c r="D578" s="446"/>
      <c r="E578" s="446"/>
      <c r="F578" s="446"/>
      <c r="G578" s="446"/>
      <c r="H578" s="446"/>
      <c r="I578" s="446"/>
      <c r="J578" s="417"/>
      <c r="K578" s="417"/>
      <c r="L578" s="417"/>
      <c r="M578" s="417"/>
      <c r="N578" s="417"/>
      <c r="O578" s="417"/>
      <c r="P578" s="417"/>
      <c r="Q578" s="417"/>
      <c r="R578" s="417"/>
      <c r="S578" s="417"/>
      <c r="T578" s="417"/>
      <c r="U578" s="417"/>
      <c r="V578" s="417"/>
      <c r="W578" s="417"/>
      <c r="X578" s="417"/>
      <c r="Y578" s="417"/>
      <c r="Z578" s="417"/>
    </row>
    <row r="579" spans="1:26" ht="15.75" customHeight="1" x14ac:dyDescent="0.2">
      <c r="A579" s="417"/>
      <c r="B579" s="453"/>
      <c r="C579" s="454"/>
      <c r="D579" s="446"/>
      <c r="E579" s="446"/>
      <c r="F579" s="446"/>
      <c r="G579" s="446"/>
      <c r="H579" s="446"/>
      <c r="I579" s="446"/>
      <c r="J579" s="417"/>
      <c r="K579" s="417"/>
      <c r="L579" s="417"/>
      <c r="M579" s="417"/>
      <c r="N579" s="417"/>
      <c r="O579" s="417"/>
      <c r="P579" s="417"/>
      <c r="Q579" s="417"/>
      <c r="R579" s="417"/>
      <c r="S579" s="417"/>
      <c r="T579" s="417"/>
      <c r="U579" s="417"/>
      <c r="V579" s="417"/>
      <c r="W579" s="417"/>
      <c r="X579" s="417"/>
      <c r="Y579" s="417"/>
      <c r="Z579" s="417"/>
    </row>
    <row r="580" spans="1:26" ht="15.75" customHeight="1" x14ac:dyDescent="0.2">
      <c r="A580" s="417"/>
      <c r="B580" s="453"/>
      <c r="C580" s="454"/>
      <c r="D580" s="446"/>
      <c r="E580" s="446"/>
      <c r="F580" s="446"/>
      <c r="G580" s="446"/>
      <c r="H580" s="446"/>
      <c r="I580" s="446"/>
      <c r="J580" s="417"/>
      <c r="K580" s="417"/>
      <c r="L580" s="417"/>
      <c r="M580" s="417"/>
      <c r="N580" s="417"/>
      <c r="O580" s="417"/>
      <c r="P580" s="417"/>
      <c r="Q580" s="417"/>
      <c r="R580" s="417"/>
      <c r="S580" s="417"/>
      <c r="T580" s="417"/>
      <c r="U580" s="417"/>
      <c r="V580" s="417"/>
      <c r="W580" s="417"/>
      <c r="X580" s="417"/>
      <c r="Y580" s="417"/>
      <c r="Z580" s="417"/>
    </row>
    <row r="581" spans="1:26" ht="15.75" customHeight="1" x14ac:dyDescent="0.2">
      <c r="A581" s="417"/>
      <c r="B581" s="453"/>
      <c r="C581" s="454"/>
      <c r="D581" s="446"/>
      <c r="E581" s="446"/>
      <c r="F581" s="446"/>
      <c r="G581" s="446"/>
      <c r="H581" s="446"/>
      <c r="I581" s="446"/>
      <c r="J581" s="417"/>
      <c r="K581" s="417"/>
      <c r="L581" s="417"/>
      <c r="M581" s="417"/>
      <c r="N581" s="417"/>
      <c r="O581" s="417"/>
      <c r="P581" s="417"/>
      <c r="Q581" s="417"/>
      <c r="R581" s="417"/>
      <c r="S581" s="417"/>
      <c r="T581" s="417"/>
      <c r="U581" s="417"/>
      <c r="V581" s="417"/>
      <c r="W581" s="417"/>
      <c r="X581" s="417"/>
      <c r="Y581" s="417"/>
      <c r="Z581" s="417"/>
    </row>
    <row r="582" spans="1:26" ht="15.75" customHeight="1" x14ac:dyDescent="0.2">
      <c r="A582" s="417"/>
      <c r="B582" s="453"/>
      <c r="C582" s="454"/>
      <c r="D582" s="446"/>
      <c r="E582" s="446"/>
      <c r="F582" s="446"/>
      <c r="G582" s="446"/>
      <c r="H582" s="446"/>
      <c r="I582" s="446"/>
      <c r="J582" s="417"/>
      <c r="K582" s="417"/>
      <c r="L582" s="417"/>
      <c r="M582" s="417"/>
      <c r="N582" s="417"/>
      <c r="O582" s="417"/>
      <c r="P582" s="417"/>
      <c r="Q582" s="417"/>
      <c r="R582" s="417"/>
      <c r="S582" s="417"/>
      <c r="T582" s="417"/>
      <c r="U582" s="417"/>
      <c r="V582" s="417"/>
      <c r="W582" s="417"/>
      <c r="X582" s="417"/>
      <c r="Y582" s="417"/>
      <c r="Z582" s="417"/>
    </row>
    <row r="583" spans="1:26" ht="15.75" customHeight="1" x14ac:dyDescent="0.2">
      <c r="A583" s="417"/>
      <c r="B583" s="453"/>
      <c r="C583" s="454"/>
      <c r="D583" s="446"/>
      <c r="E583" s="446"/>
      <c r="F583" s="446"/>
      <c r="G583" s="446"/>
      <c r="H583" s="446"/>
      <c r="I583" s="446"/>
      <c r="J583" s="417"/>
      <c r="K583" s="417"/>
      <c r="L583" s="417"/>
      <c r="M583" s="417"/>
      <c r="N583" s="417"/>
      <c r="O583" s="417"/>
      <c r="P583" s="417"/>
      <c r="Q583" s="417"/>
      <c r="R583" s="417"/>
      <c r="S583" s="417"/>
      <c r="T583" s="417"/>
      <c r="U583" s="417"/>
      <c r="V583" s="417"/>
      <c r="W583" s="417"/>
      <c r="X583" s="417"/>
      <c r="Y583" s="417"/>
      <c r="Z583" s="417"/>
    </row>
    <row r="584" spans="1:26" ht="15.75" customHeight="1" x14ac:dyDescent="0.2">
      <c r="A584" s="417"/>
      <c r="B584" s="453"/>
      <c r="C584" s="454"/>
      <c r="D584" s="446"/>
      <c r="E584" s="446"/>
      <c r="F584" s="446"/>
      <c r="G584" s="446"/>
      <c r="H584" s="446"/>
      <c r="I584" s="446"/>
      <c r="J584" s="417"/>
      <c r="K584" s="417"/>
      <c r="L584" s="417"/>
      <c r="M584" s="417"/>
      <c r="N584" s="417"/>
      <c r="O584" s="417"/>
      <c r="P584" s="417"/>
      <c r="Q584" s="417"/>
      <c r="R584" s="417"/>
      <c r="S584" s="417"/>
      <c r="T584" s="417"/>
      <c r="U584" s="417"/>
      <c r="V584" s="417"/>
      <c r="W584" s="417"/>
      <c r="X584" s="417"/>
      <c r="Y584" s="417"/>
      <c r="Z584" s="417"/>
    </row>
    <row r="585" spans="1:26" ht="15.75" customHeight="1" x14ac:dyDescent="0.2">
      <c r="A585" s="417"/>
      <c r="B585" s="453"/>
      <c r="C585" s="454"/>
      <c r="D585" s="446"/>
      <c r="E585" s="446"/>
      <c r="F585" s="446"/>
      <c r="G585" s="446"/>
      <c r="H585" s="446"/>
      <c r="I585" s="446"/>
      <c r="J585" s="417"/>
      <c r="K585" s="417"/>
      <c r="L585" s="417"/>
      <c r="M585" s="417"/>
      <c r="N585" s="417"/>
      <c r="O585" s="417"/>
      <c r="P585" s="417"/>
      <c r="Q585" s="417"/>
      <c r="R585" s="417"/>
      <c r="S585" s="417"/>
      <c r="T585" s="417"/>
      <c r="U585" s="417"/>
      <c r="V585" s="417"/>
      <c r="W585" s="417"/>
      <c r="X585" s="417"/>
      <c r="Y585" s="417"/>
      <c r="Z585" s="417"/>
    </row>
    <row r="586" spans="1:26" ht="15.75" customHeight="1" x14ac:dyDescent="0.2">
      <c r="A586" s="417"/>
      <c r="B586" s="453"/>
      <c r="C586" s="454"/>
      <c r="D586" s="446"/>
      <c r="E586" s="446"/>
      <c r="F586" s="446"/>
      <c r="G586" s="446"/>
      <c r="H586" s="446"/>
      <c r="I586" s="446"/>
      <c r="J586" s="417"/>
      <c r="K586" s="417"/>
      <c r="L586" s="417"/>
      <c r="M586" s="417"/>
      <c r="N586" s="417"/>
      <c r="O586" s="417"/>
      <c r="P586" s="417"/>
      <c r="Q586" s="417"/>
      <c r="R586" s="417"/>
      <c r="S586" s="417"/>
      <c r="T586" s="417"/>
      <c r="U586" s="417"/>
      <c r="V586" s="417"/>
      <c r="W586" s="417"/>
      <c r="X586" s="417"/>
      <c r="Y586" s="417"/>
      <c r="Z586" s="417"/>
    </row>
    <row r="587" spans="1:26" ht="15.75" customHeight="1" x14ac:dyDescent="0.2">
      <c r="A587" s="417"/>
      <c r="B587" s="453"/>
      <c r="C587" s="454"/>
      <c r="D587" s="446"/>
      <c r="E587" s="446"/>
      <c r="F587" s="446"/>
      <c r="G587" s="446"/>
      <c r="H587" s="446"/>
      <c r="I587" s="446"/>
      <c r="J587" s="417"/>
      <c r="K587" s="417"/>
      <c r="L587" s="417"/>
      <c r="M587" s="417"/>
      <c r="N587" s="417"/>
      <c r="O587" s="417"/>
      <c r="P587" s="417"/>
      <c r="Q587" s="417"/>
      <c r="R587" s="417"/>
      <c r="S587" s="417"/>
      <c r="T587" s="417"/>
      <c r="U587" s="417"/>
      <c r="V587" s="417"/>
      <c r="W587" s="417"/>
      <c r="X587" s="417"/>
      <c r="Y587" s="417"/>
      <c r="Z587" s="417"/>
    </row>
    <row r="588" spans="1:26" ht="15.75" customHeight="1" x14ac:dyDescent="0.2">
      <c r="A588" s="417"/>
      <c r="B588" s="453"/>
      <c r="C588" s="454"/>
      <c r="D588" s="446"/>
      <c r="E588" s="446"/>
      <c r="F588" s="446"/>
      <c r="G588" s="446"/>
      <c r="H588" s="446"/>
      <c r="I588" s="446"/>
      <c r="J588" s="417"/>
      <c r="K588" s="417"/>
      <c r="L588" s="417"/>
      <c r="M588" s="417"/>
      <c r="N588" s="417"/>
      <c r="O588" s="417"/>
      <c r="P588" s="417"/>
      <c r="Q588" s="417"/>
      <c r="R588" s="417"/>
      <c r="S588" s="417"/>
      <c r="T588" s="417"/>
      <c r="U588" s="417"/>
      <c r="V588" s="417"/>
      <c r="W588" s="417"/>
      <c r="X588" s="417"/>
      <c r="Y588" s="417"/>
      <c r="Z588" s="417"/>
    </row>
    <row r="589" spans="1:26" ht="15.75" customHeight="1" x14ac:dyDescent="0.2">
      <c r="A589" s="417"/>
      <c r="B589" s="453"/>
      <c r="C589" s="454"/>
      <c r="D589" s="446"/>
      <c r="E589" s="446"/>
      <c r="F589" s="446"/>
      <c r="G589" s="446"/>
      <c r="H589" s="446"/>
      <c r="I589" s="446"/>
      <c r="J589" s="417"/>
      <c r="K589" s="417"/>
      <c r="L589" s="417"/>
      <c r="M589" s="417"/>
      <c r="N589" s="417"/>
      <c r="O589" s="417"/>
      <c r="P589" s="417"/>
      <c r="Q589" s="417"/>
      <c r="R589" s="417"/>
      <c r="S589" s="417"/>
      <c r="T589" s="417"/>
      <c r="U589" s="417"/>
      <c r="V589" s="417"/>
      <c r="W589" s="417"/>
      <c r="X589" s="417"/>
      <c r="Y589" s="417"/>
      <c r="Z589" s="417"/>
    </row>
    <row r="590" spans="1:26" ht="15.75" customHeight="1" x14ac:dyDescent="0.2">
      <c r="A590" s="417"/>
      <c r="B590" s="453"/>
      <c r="C590" s="454"/>
      <c r="D590" s="446"/>
      <c r="E590" s="446"/>
      <c r="F590" s="446"/>
      <c r="G590" s="446"/>
      <c r="H590" s="446"/>
      <c r="I590" s="446"/>
      <c r="J590" s="417"/>
      <c r="K590" s="417"/>
      <c r="L590" s="417"/>
      <c r="M590" s="417"/>
      <c r="N590" s="417"/>
      <c r="O590" s="417"/>
      <c r="P590" s="417"/>
      <c r="Q590" s="417"/>
      <c r="R590" s="417"/>
      <c r="S590" s="417"/>
      <c r="T590" s="417"/>
      <c r="U590" s="417"/>
      <c r="V590" s="417"/>
      <c r="W590" s="417"/>
      <c r="X590" s="417"/>
      <c r="Y590" s="417"/>
      <c r="Z590" s="417"/>
    </row>
    <row r="591" spans="1:26" ht="15.75" customHeight="1" x14ac:dyDescent="0.2">
      <c r="A591" s="417"/>
      <c r="B591" s="453"/>
      <c r="C591" s="454"/>
      <c r="D591" s="446"/>
      <c r="E591" s="446"/>
      <c r="F591" s="446"/>
      <c r="G591" s="446"/>
      <c r="H591" s="446"/>
      <c r="I591" s="446"/>
      <c r="J591" s="417"/>
      <c r="K591" s="417"/>
      <c r="L591" s="417"/>
      <c r="M591" s="417"/>
      <c r="N591" s="417"/>
      <c r="O591" s="417"/>
      <c r="P591" s="417"/>
      <c r="Q591" s="417"/>
      <c r="R591" s="417"/>
      <c r="S591" s="417"/>
      <c r="T591" s="417"/>
      <c r="U591" s="417"/>
      <c r="V591" s="417"/>
      <c r="W591" s="417"/>
      <c r="X591" s="417"/>
      <c r="Y591" s="417"/>
      <c r="Z591" s="417"/>
    </row>
    <row r="592" spans="1:26" ht="15.75" customHeight="1" x14ac:dyDescent="0.2">
      <c r="A592" s="417"/>
      <c r="B592" s="453"/>
      <c r="C592" s="454"/>
      <c r="D592" s="446"/>
      <c r="E592" s="446"/>
      <c r="F592" s="446"/>
      <c r="G592" s="446"/>
      <c r="H592" s="446"/>
      <c r="I592" s="446"/>
      <c r="J592" s="417"/>
      <c r="K592" s="417"/>
      <c r="L592" s="417"/>
      <c r="M592" s="417"/>
      <c r="N592" s="417"/>
      <c r="O592" s="417"/>
      <c r="P592" s="417"/>
      <c r="Q592" s="417"/>
      <c r="R592" s="417"/>
      <c r="S592" s="417"/>
      <c r="T592" s="417"/>
      <c r="U592" s="417"/>
      <c r="V592" s="417"/>
      <c r="W592" s="417"/>
      <c r="X592" s="417"/>
      <c r="Y592" s="417"/>
      <c r="Z592" s="417"/>
    </row>
    <row r="593" spans="1:26" ht="15.75" customHeight="1" x14ac:dyDescent="0.2">
      <c r="A593" s="417"/>
      <c r="B593" s="453"/>
      <c r="C593" s="454"/>
      <c r="D593" s="446"/>
      <c r="E593" s="446"/>
      <c r="F593" s="446"/>
      <c r="G593" s="446"/>
      <c r="H593" s="446"/>
      <c r="I593" s="446"/>
      <c r="J593" s="417"/>
      <c r="K593" s="417"/>
      <c r="L593" s="417"/>
      <c r="M593" s="417"/>
      <c r="N593" s="417"/>
      <c r="O593" s="417"/>
      <c r="P593" s="417"/>
      <c r="Q593" s="417"/>
      <c r="R593" s="417"/>
      <c r="S593" s="417"/>
      <c r="T593" s="417"/>
      <c r="U593" s="417"/>
      <c r="V593" s="417"/>
      <c r="W593" s="417"/>
      <c r="X593" s="417"/>
      <c r="Y593" s="417"/>
      <c r="Z593" s="417"/>
    </row>
    <row r="594" spans="1:26" ht="15.75" customHeight="1" x14ac:dyDescent="0.2">
      <c r="A594" s="417"/>
      <c r="B594" s="453"/>
      <c r="C594" s="454"/>
      <c r="D594" s="446"/>
      <c r="E594" s="446"/>
      <c r="F594" s="446"/>
      <c r="G594" s="446"/>
      <c r="H594" s="446"/>
      <c r="I594" s="446"/>
      <c r="J594" s="417"/>
      <c r="K594" s="417"/>
      <c r="L594" s="417"/>
      <c r="M594" s="417"/>
      <c r="N594" s="417"/>
      <c r="O594" s="417"/>
      <c r="P594" s="417"/>
      <c r="Q594" s="417"/>
      <c r="R594" s="417"/>
      <c r="S594" s="417"/>
      <c r="T594" s="417"/>
      <c r="U594" s="417"/>
      <c r="V594" s="417"/>
      <c r="W594" s="417"/>
      <c r="X594" s="417"/>
      <c r="Y594" s="417"/>
      <c r="Z594" s="417"/>
    </row>
    <row r="595" spans="1:26" ht="15.75" customHeight="1" x14ac:dyDescent="0.2">
      <c r="A595" s="417"/>
      <c r="B595" s="453"/>
      <c r="C595" s="454"/>
      <c r="D595" s="446"/>
      <c r="E595" s="446"/>
      <c r="F595" s="446"/>
      <c r="G595" s="446"/>
      <c r="H595" s="446"/>
      <c r="I595" s="446"/>
      <c r="J595" s="417"/>
      <c r="K595" s="417"/>
      <c r="L595" s="417"/>
      <c r="M595" s="417"/>
      <c r="N595" s="417"/>
      <c r="O595" s="417"/>
      <c r="P595" s="417"/>
      <c r="Q595" s="417"/>
      <c r="R595" s="417"/>
      <c r="S595" s="417"/>
      <c r="T595" s="417"/>
      <c r="U595" s="417"/>
      <c r="V595" s="417"/>
      <c r="W595" s="417"/>
      <c r="X595" s="417"/>
      <c r="Y595" s="417"/>
      <c r="Z595" s="417"/>
    </row>
    <row r="596" spans="1:26" ht="15.75" customHeight="1" x14ac:dyDescent="0.2">
      <c r="A596" s="417"/>
      <c r="B596" s="453"/>
      <c r="C596" s="454"/>
      <c r="D596" s="446"/>
      <c r="E596" s="446"/>
      <c r="F596" s="446"/>
      <c r="G596" s="446"/>
      <c r="H596" s="446"/>
      <c r="I596" s="446"/>
      <c r="J596" s="417"/>
      <c r="K596" s="417"/>
      <c r="L596" s="417"/>
      <c r="M596" s="417"/>
      <c r="N596" s="417"/>
      <c r="O596" s="417"/>
      <c r="P596" s="417"/>
      <c r="Q596" s="417"/>
      <c r="R596" s="417"/>
      <c r="S596" s="417"/>
      <c r="T596" s="417"/>
      <c r="U596" s="417"/>
      <c r="V596" s="417"/>
      <c r="W596" s="417"/>
      <c r="X596" s="417"/>
      <c r="Y596" s="417"/>
      <c r="Z596" s="417"/>
    </row>
    <row r="597" spans="1:26" ht="15.75" customHeight="1" x14ac:dyDescent="0.2">
      <c r="A597" s="417"/>
      <c r="B597" s="453"/>
      <c r="C597" s="454"/>
      <c r="D597" s="446"/>
      <c r="E597" s="446"/>
      <c r="F597" s="446"/>
      <c r="G597" s="446"/>
      <c r="H597" s="446"/>
      <c r="I597" s="446"/>
      <c r="J597" s="417"/>
      <c r="K597" s="417"/>
      <c r="L597" s="417"/>
      <c r="M597" s="417"/>
      <c r="N597" s="417"/>
      <c r="O597" s="417"/>
      <c r="P597" s="417"/>
      <c r="Q597" s="417"/>
      <c r="R597" s="417"/>
      <c r="S597" s="417"/>
      <c r="T597" s="417"/>
      <c r="U597" s="417"/>
      <c r="V597" s="417"/>
      <c r="W597" s="417"/>
      <c r="X597" s="417"/>
      <c r="Y597" s="417"/>
      <c r="Z597" s="417"/>
    </row>
    <row r="598" spans="1:26" ht="15.75" customHeight="1" x14ac:dyDescent="0.2">
      <c r="A598" s="417"/>
      <c r="B598" s="453"/>
      <c r="C598" s="454"/>
      <c r="D598" s="446"/>
      <c r="E598" s="446"/>
      <c r="F598" s="446"/>
      <c r="G598" s="446"/>
      <c r="H598" s="446"/>
      <c r="I598" s="446"/>
      <c r="J598" s="417"/>
      <c r="K598" s="417"/>
      <c r="L598" s="417"/>
      <c r="M598" s="417"/>
      <c r="N598" s="417"/>
      <c r="O598" s="417"/>
      <c r="P598" s="417"/>
      <c r="Q598" s="417"/>
      <c r="R598" s="417"/>
      <c r="S598" s="417"/>
      <c r="T598" s="417"/>
      <c r="U598" s="417"/>
      <c r="V598" s="417"/>
      <c r="W598" s="417"/>
      <c r="X598" s="417"/>
      <c r="Y598" s="417"/>
      <c r="Z598" s="417"/>
    </row>
    <row r="599" spans="1:26" ht="15.75" customHeight="1" x14ac:dyDescent="0.2">
      <c r="A599" s="417"/>
      <c r="B599" s="453"/>
      <c r="C599" s="454"/>
      <c r="D599" s="446"/>
      <c r="E599" s="446"/>
      <c r="F599" s="446"/>
      <c r="G599" s="446"/>
      <c r="H599" s="446"/>
      <c r="I599" s="446"/>
      <c r="J599" s="417"/>
      <c r="K599" s="417"/>
      <c r="L599" s="417"/>
      <c r="M599" s="417"/>
      <c r="N599" s="417"/>
      <c r="O599" s="417"/>
      <c r="P599" s="417"/>
      <c r="Q599" s="417"/>
      <c r="R599" s="417"/>
      <c r="S599" s="417"/>
      <c r="T599" s="417"/>
      <c r="U599" s="417"/>
      <c r="V599" s="417"/>
      <c r="W599" s="417"/>
      <c r="X599" s="417"/>
      <c r="Y599" s="417"/>
      <c r="Z599" s="417"/>
    </row>
    <row r="600" spans="1:26" ht="15.75" customHeight="1" x14ac:dyDescent="0.2">
      <c r="A600" s="417"/>
      <c r="B600" s="453"/>
      <c r="C600" s="454"/>
      <c r="D600" s="446"/>
      <c r="E600" s="446"/>
      <c r="F600" s="446"/>
      <c r="G600" s="446"/>
      <c r="H600" s="446"/>
      <c r="I600" s="446"/>
      <c r="J600" s="417"/>
      <c r="K600" s="417"/>
      <c r="L600" s="417"/>
      <c r="M600" s="417"/>
      <c r="N600" s="417"/>
      <c r="O600" s="417"/>
      <c r="P600" s="417"/>
      <c r="Q600" s="417"/>
      <c r="R600" s="417"/>
      <c r="S600" s="417"/>
      <c r="T600" s="417"/>
      <c r="U600" s="417"/>
      <c r="V600" s="417"/>
      <c r="W600" s="417"/>
      <c r="X600" s="417"/>
      <c r="Y600" s="417"/>
      <c r="Z600" s="417"/>
    </row>
    <row r="601" spans="1:26" ht="15.75" customHeight="1" x14ac:dyDescent="0.2">
      <c r="A601" s="417"/>
      <c r="B601" s="453"/>
      <c r="C601" s="454"/>
      <c r="D601" s="446"/>
      <c r="E601" s="446"/>
      <c r="F601" s="446"/>
      <c r="G601" s="446"/>
      <c r="H601" s="446"/>
      <c r="I601" s="446"/>
      <c r="J601" s="417"/>
      <c r="K601" s="417"/>
      <c r="L601" s="417"/>
      <c r="M601" s="417"/>
      <c r="N601" s="417"/>
      <c r="O601" s="417"/>
      <c r="P601" s="417"/>
      <c r="Q601" s="417"/>
      <c r="R601" s="417"/>
      <c r="S601" s="417"/>
      <c r="T601" s="417"/>
      <c r="U601" s="417"/>
      <c r="V601" s="417"/>
      <c r="W601" s="417"/>
      <c r="X601" s="417"/>
      <c r="Y601" s="417"/>
      <c r="Z601" s="417"/>
    </row>
    <row r="602" spans="1:26" ht="15.75" customHeight="1" x14ac:dyDescent="0.2">
      <c r="A602" s="417"/>
      <c r="B602" s="453"/>
      <c r="C602" s="454"/>
      <c r="D602" s="446"/>
      <c r="E602" s="446"/>
      <c r="F602" s="446"/>
      <c r="G602" s="446"/>
      <c r="H602" s="446"/>
      <c r="I602" s="446"/>
      <c r="J602" s="417"/>
      <c r="K602" s="417"/>
      <c r="L602" s="417"/>
      <c r="M602" s="417"/>
      <c r="N602" s="417"/>
      <c r="O602" s="417"/>
      <c r="P602" s="417"/>
      <c r="Q602" s="417"/>
      <c r="R602" s="417"/>
      <c r="S602" s="417"/>
      <c r="T602" s="417"/>
      <c r="U602" s="417"/>
      <c r="V602" s="417"/>
      <c r="W602" s="417"/>
      <c r="X602" s="417"/>
      <c r="Y602" s="417"/>
      <c r="Z602" s="417"/>
    </row>
    <row r="603" spans="1:26" ht="15.75" customHeight="1" x14ac:dyDescent="0.2">
      <c r="A603" s="417"/>
      <c r="B603" s="453"/>
      <c r="C603" s="454"/>
      <c r="D603" s="446"/>
      <c r="E603" s="446"/>
      <c r="F603" s="446"/>
      <c r="G603" s="446"/>
      <c r="H603" s="446"/>
      <c r="I603" s="446"/>
      <c r="J603" s="417"/>
      <c r="K603" s="417"/>
      <c r="L603" s="417"/>
      <c r="M603" s="417"/>
      <c r="N603" s="417"/>
      <c r="O603" s="417"/>
      <c r="P603" s="417"/>
      <c r="Q603" s="417"/>
      <c r="R603" s="417"/>
      <c r="S603" s="417"/>
      <c r="T603" s="417"/>
      <c r="U603" s="417"/>
      <c r="V603" s="417"/>
      <c r="W603" s="417"/>
      <c r="X603" s="417"/>
      <c r="Y603" s="417"/>
      <c r="Z603" s="417"/>
    </row>
    <row r="604" spans="1:26" ht="15.75" customHeight="1" x14ac:dyDescent="0.2">
      <c r="A604" s="417"/>
      <c r="B604" s="453"/>
      <c r="C604" s="454"/>
      <c r="D604" s="446"/>
      <c r="E604" s="446"/>
      <c r="F604" s="446"/>
      <c r="G604" s="446"/>
      <c r="H604" s="446"/>
      <c r="I604" s="446"/>
      <c r="J604" s="417"/>
      <c r="K604" s="417"/>
      <c r="L604" s="417"/>
      <c r="M604" s="417"/>
      <c r="N604" s="417"/>
      <c r="O604" s="417"/>
      <c r="P604" s="417"/>
      <c r="Q604" s="417"/>
      <c r="R604" s="417"/>
      <c r="S604" s="417"/>
      <c r="T604" s="417"/>
      <c r="U604" s="417"/>
      <c r="V604" s="417"/>
      <c r="W604" s="417"/>
      <c r="X604" s="417"/>
      <c r="Y604" s="417"/>
      <c r="Z604" s="417"/>
    </row>
    <row r="605" spans="1:26" ht="15.75" customHeight="1" x14ac:dyDescent="0.2">
      <c r="A605" s="417"/>
      <c r="B605" s="453"/>
      <c r="C605" s="454"/>
      <c r="D605" s="446"/>
      <c r="E605" s="446"/>
      <c r="F605" s="446"/>
      <c r="G605" s="446"/>
      <c r="H605" s="446"/>
      <c r="I605" s="446"/>
      <c r="J605" s="417"/>
      <c r="K605" s="417"/>
      <c r="L605" s="417"/>
      <c r="M605" s="417"/>
      <c r="N605" s="417"/>
      <c r="O605" s="417"/>
      <c r="P605" s="417"/>
      <c r="Q605" s="417"/>
      <c r="R605" s="417"/>
      <c r="S605" s="417"/>
      <c r="T605" s="417"/>
      <c r="U605" s="417"/>
      <c r="V605" s="417"/>
      <c r="W605" s="417"/>
      <c r="X605" s="417"/>
      <c r="Y605" s="417"/>
      <c r="Z605" s="417"/>
    </row>
    <row r="606" spans="1:26" ht="15.75" customHeight="1" x14ac:dyDescent="0.2">
      <c r="A606" s="417"/>
      <c r="B606" s="453"/>
      <c r="C606" s="454"/>
      <c r="D606" s="446"/>
      <c r="E606" s="446"/>
      <c r="F606" s="446"/>
      <c r="G606" s="446"/>
      <c r="H606" s="446"/>
      <c r="I606" s="446"/>
      <c r="J606" s="417"/>
      <c r="K606" s="417"/>
      <c r="L606" s="417"/>
      <c r="M606" s="417"/>
      <c r="N606" s="417"/>
      <c r="O606" s="417"/>
      <c r="P606" s="417"/>
      <c r="Q606" s="417"/>
      <c r="R606" s="417"/>
      <c r="S606" s="417"/>
      <c r="T606" s="417"/>
      <c r="U606" s="417"/>
      <c r="V606" s="417"/>
      <c r="W606" s="417"/>
      <c r="X606" s="417"/>
      <c r="Y606" s="417"/>
      <c r="Z606" s="417"/>
    </row>
    <row r="607" spans="1:26" ht="15.75" customHeight="1" x14ac:dyDescent="0.2">
      <c r="A607" s="417"/>
      <c r="B607" s="453"/>
      <c r="C607" s="454"/>
      <c r="D607" s="446"/>
      <c r="E607" s="446"/>
      <c r="F607" s="446"/>
      <c r="G607" s="446"/>
      <c r="H607" s="446"/>
      <c r="I607" s="446"/>
      <c r="J607" s="417"/>
      <c r="K607" s="417"/>
      <c r="L607" s="417"/>
      <c r="M607" s="417"/>
      <c r="N607" s="417"/>
      <c r="O607" s="417"/>
      <c r="P607" s="417"/>
      <c r="Q607" s="417"/>
      <c r="R607" s="417"/>
      <c r="S607" s="417"/>
      <c r="T607" s="417"/>
      <c r="U607" s="417"/>
      <c r="V607" s="417"/>
      <c r="W607" s="417"/>
      <c r="X607" s="417"/>
      <c r="Y607" s="417"/>
      <c r="Z607" s="417"/>
    </row>
    <row r="608" spans="1:26" ht="15.75" customHeight="1" x14ac:dyDescent="0.2">
      <c r="A608" s="417"/>
      <c r="B608" s="453"/>
      <c r="C608" s="454"/>
      <c r="D608" s="446"/>
      <c r="E608" s="446"/>
      <c r="F608" s="446"/>
      <c r="G608" s="446"/>
      <c r="H608" s="446"/>
      <c r="I608" s="446"/>
      <c r="J608" s="417"/>
      <c r="K608" s="417"/>
      <c r="L608" s="417"/>
      <c r="M608" s="417"/>
      <c r="N608" s="417"/>
      <c r="O608" s="417"/>
      <c r="P608" s="417"/>
      <c r="Q608" s="417"/>
      <c r="R608" s="417"/>
      <c r="S608" s="417"/>
      <c r="T608" s="417"/>
      <c r="U608" s="417"/>
      <c r="V608" s="417"/>
      <c r="W608" s="417"/>
      <c r="X608" s="417"/>
      <c r="Y608" s="417"/>
      <c r="Z608" s="417"/>
    </row>
    <row r="609" spans="1:26" ht="15.75" customHeight="1" x14ac:dyDescent="0.2">
      <c r="A609" s="417"/>
      <c r="B609" s="453"/>
      <c r="C609" s="454"/>
      <c r="D609" s="446"/>
      <c r="E609" s="446"/>
      <c r="F609" s="446"/>
      <c r="G609" s="446"/>
      <c r="H609" s="446"/>
      <c r="I609" s="446"/>
      <c r="J609" s="417"/>
      <c r="K609" s="417"/>
      <c r="L609" s="417"/>
      <c r="M609" s="417"/>
      <c r="N609" s="417"/>
      <c r="O609" s="417"/>
      <c r="P609" s="417"/>
      <c r="Q609" s="417"/>
      <c r="R609" s="417"/>
      <c r="S609" s="417"/>
      <c r="T609" s="417"/>
      <c r="U609" s="417"/>
      <c r="V609" s="417"/>
      <c r="W609" s="417"/>
      <c r="X609" s="417"/>
      <c r="Y609" s="417"/>
      <c r="Z609" s="417"/>
    </row>
    <row r="610" spans="1:26" ht="15.75" customHeight="1" x14ac:dyDescent="0.2">
      <c r="A610" s="417"/>
      <c r="B610" s="453"/>
      <c r="C610" s="454"/>
      <c r="D610" s="446"/>
      <c r="E610" s="446"/>
      <c r="F610" s="446"/>
      <c r="G610" s="446"/>
      <c r="H610" s="446"/>
      <c r="I610" s="446"/>
      <c r="J610" s="417"/>
      <c r="K610" s="417"/>
      <c r="L610" s="417"/>
      <c r="M610" s="417"/>
      <c r="N610" s="417"/>
      <c r="O610" s="417"/>
      <c r="P610" s="417"/>
      <c r="Q610" s="417"/>
      <c r="R610" s="417"/>
      <c r="S610" s="417"/>
      <c r="T610" s="417"/>
      <c r="U610" s="417"/>
      <c r="V610" s="417"/>
      <c r="W610" s="417"/>
      <c r="X610" s="417"/>
      <c r="Y610" s="417"/>
      <c r="Z610" s="417"/>
    </row>
    <row r="611" spans="1:26" ht="15.75" customHeight="1" x14ac:dyDescent="0.2">
      <c r="A611" s="417"/>
      <c r="B611" s="453"/>
      <c r="C611" s="454"/>
      <c r="D611" s="446"/>
      <c r="E611" s="446"/>
      <c r="F611" s="446"/>
      <c r="G611" s="446"/>
      <c r="H611" s="446"/>
      <c r="I611" s="446"/>
      <c r="J611" s="417"/>
      <c r="K611" s="417"/>
      <c r="L611" s="417"/>
      <c r="M611" s="417"/>
      <c r="N611" s="417"/>
      <c r="O611" s="417"/>
      <c r="P611" s="417"/>
      <c r="Q611" s="417"/>
      <c r="R611" s="417"/>
      <c r="S611" s="417"/>
      <c r="T611" s="417"/>
      <c r="U611" s="417"/>
      <c r="V611" s="417"/>
      <c r="W611" s="417"/>
      <c r="X611" s="417"/>
      <c r="Y611" s="417"/>
      <c r="Z611" s="417"/>
    </row>
    <row r="612" spans="1:26" ht="15.75" customHeight="1" x14ac:dyDescent="0.2">
      <c r="A612" s="417"/>
      <c r="B612" s="453"/>
      <c r="C612" s="454"/>
      <c r="D612" s="446"/>
      <c r="E612" s="446"/>
      <c r="F612" s="446"/>
      <c r="G612" s="446"/>
      <c r="H612" s="446"/>
      <c r="I612" s="446"/>
      <c r="J612" s="417"/>
      <c r="K612" s="417"/>
      <c r="L612" s="417"/>
      <c r="M612" s="417"/>
      <c r="N612" s="417"/>
      <c r="O612" s="417"/>
      <c r="P612" s="417"/>
      <c r="Q612" s="417"/>
      <c r="R612" s="417"/>
      <c r="S612" s="417"/>
      <c r="T612" s="417"/>
      <c r="U612" s="417"/>
      <c r="V612" s="417"/>
      <c r="W612" s="417"/>
      <c r="X612" s="417"/>
      <c r="Y612" s="417"/>
      <c r="Z612" s="417"/>
    </row>
    <row r="613" spans="1:26" ht="15.75" customHeight="1" x14ac:dyDescent="0.2">
      <c r="A613" s="417"/>
      <c r="B613" s="453"/>
      <c r="C613" s="454"/>
      <c r="D613" s="446"/>
      <c r="E613" s="446"/>
      <c r="F613" s="446"/>
      <c r="G613" s="446"/>
      <c r="H613" s="446"/>
      <c r="I613" s="446"/>
      <c r="J613" s="417"/>
      <c r="K613" s="417"/>
      <c r="L613" s="417"/>
      <c r="M613" s="417"/>
      <c r="N613" s="417"/>
      <c r="O613" s="417"/>
      <c r="P613" s="417"/>
      <c r="Q613" s="417"/>
      <c r="R613" s="417"/>
      <c r="S613" s="417"/>
      <c r="T613" s="417"/>
      <c r="U613" s="417"/>
      <c r="V613" s="417"/>
      <c r="W613" s="417"/>
      <c r="X613" s="417"/>
      <c r="Y613" s="417"/>
      <c r="Z613" s="417"/>
    </row>
    <row r="614" spans="1:26" ht="15.75" customHeight="1" x14ac:dyDescent="0.2">
      <c r="A614" s="417"/>
      <c r="B614" s="453"/>
      <c r="C614" s="454"/>
      <c r="D614" s="446"/>
      <c r="E614" s="446"/>
      <c r="F614" s="446"/>
      <c r="G614" s="446"/>
      <c r="H614" s="446"/>
      <c r="I614" s="446"/>
      <c r="J614" s="417"/>
      <c r="K614" s="417"/>
      <c r="L614" s="417"/>
      <c r="M614" s="417"/>
      <c r="N614" s="417"/>
      <c r="O614" s="417"/>
      <c r="P614" s="417"/>
      <c r="Q614" s="417"/>
      <c r="R614" s="417"/>
      <c r="S614" s="417"/>
      <c r="T614" s="417"/>
      <c r="U614" s="417"/>
      <c r="V614" s="417"/>
      <c r="W614" s="417"/>
      <c r="X614" s="417"/>
      <c r="Y614" s="417"/>
      <c r="Z614" s="417"/>
    </row>
    <row r="615" spans="1:26" ht="15.75" customHeight="1" x14ac:dyDescent="0.2">
      <c r="A615" s="417"/>
      <c r="B615" s="453"/>
      <c r="C615" s="454"/>
      <c r="D615" s="446"/>
      <c r="E615" s="446"/>
      <c r="F615" s="446"/>
      <c r="G615" s="446"/>
      <c r="H615" s="446"/>
      <c r="I615" s="446"/>
      <c r="J615" s="417"/>
      <c r="K615" s="417"/>
      <c r="L615" s="417"/>
      <c r="M615" s="417"/>
      <c r="N615" s="417"/>
      <c r="O615" s="417"/>
      <c r="P615" s="417"/>
      <c r="Q615" s="417"/>
      <c r="R615" s="417"/>
      <c r="S615" s="417"/>
      <c r="T615" s="417"/>
      <c r="U615" s="417"/>
      <c r="V615" s="417"/>
      <c r="W615" s="417"/>
      <c r="X615" s="417"/>
      <c r="Y615" s="417"/>
      <c r="Z615" s="417"/>
    </row>
    <row r="616" spans="1:26" ht="15.75" customHeight="1" x14ac:dyDescent="0.2">
      <c r="A616" s="417"/>
      <c r="B616" s="453"/>
      <c r="C616" s="454"/>
      <c r="D616" s="446"/>
      <c r="E616" s="446"/>
      <c r="F616" s="446"/>
      <c r="G616" s="446"/>
      <c r="H616" s="446"/>
      <c r="I616" s="446"/>
      <c r="J616" s="417"/>
      <c r="K616" s="417"/>
      <c r="L616" s="417"/>
      <c r="M616" s="417"/>
      <c r="N616" s="417"/>
      <c r="O616" s="417"/>
      <c r="P616" s="417"/>
      <c r="Q616" s="417"/>
      <c r="R616" s="417"/>
      <c r="S616" s="417"/>
      <c r="T616" s="417"/>
      <c r="U616" s="417"/>
      <c r="V616" s="417"/>
      <c r="W616" s="417"/>
      <c r="X616" s="417"/>
      <c r="Y616" s="417"/>
      <c r="Z616" s="417"/>
    </row>
    <row r="617" spans="1:26" ht="15.75" customHeight="1" x14ac:dyDescent="0.2">
      <c r="A617" s="417"/>
      <c r="B617" s="453"/>
      <c r="C617" s="454"/>
      <c r="D617" s="446"/>
      <c r="E617" s="446"/>
      <c r="F617" s="446"/>
      <c r="G617" s="446"/>
      <c r="H617" s="446"/>
      <c r="I617" s="446"/>
      <c r="J617" s="417"/>
      <c r="K617" s="417"/>
      <c r="L617" s="417"/>
      <c r="M617" s="417"/>
      <c r="N617" s="417"/>
      <c r="O617" s="417"/>
      <c r="P617" s="417"/>
      <c r="Q617" s="417"/>
      <c r="R617" s="417"/>
      <c r="S617" s="417"/>
      <c r="T617" s="417"/>
      <c r="U617" s="417"/>
      <c r="V617" s="417"/>
      <c r="W617" s="417"/>
      <c r="X617" s="417"/>
      <c r="Y617" s="417"/>
      <c r="Z617" s="417"/>
    </row>
    <row r="618" spans="1:26" ht="15.75" customHeight="1" x14ac:dyDescent="0.2">
      <c r="A618" s="417"/>
      <c r="B618" s="453"/>
      <c r="C618" s="454"/>
      <c r="D618" s="446"/>
      <c r="E618" s="446"/>
      <c r="F618" s="446"/>
      <c r="G618" s="446"/>
      <c r="H618" s="446"/>
      <c r="I618" s="446"/>
      <c r="J618" s="417"/>
      <c r="K618" s="417"/>
      <c r="L618" s="417"/>
      <c r="M618" s="417"/>
      <c r="N618" s="417"/>
      <c r="O618" s="417"/>
      <c r="P618" s="417"/>
      <c r="Q618" s="417"/>
      <c r="R618" s="417"/>
      <c r="S618" s="417"/>
      <c r="T618" s="417"/>
      <c r="U618" s="417"/>
      <c r="V618" s="417"/>
      <c r="W618" s="417"/>
      <c r="X618" s="417"/>
      <c r="Y618" s="417"/>
      <c r="Z618" s="417"/>
    </row>
    <row r="619" spans="1:26" ht="15.75" customHeight="1" x14ac:dyDescent="0.2">
      <c r="A619" s="417"/>
      <c r="B619" s="453"/>
      <c r="C619" s="454"/>
      <c r="D619" s="446"/>
      <c r="E619" s="446"/>
      <c r="F619" s="446"/>
      <c r="G619" s="446"/>
      <c r="H619" s="446"/>
      <c r="I619" s="446"/>
      <c r="J619" s="417"/>
      <c r="K619" s="417"/>
      <c r="L619" s="417"/>
      <c r="M619" s="417"/>
      <c r="N619" s="417"/>
      <c r="O619" s="417"/>
      <c r="P619" s="417"/>
      <c r="Q619" s="417"/>
      <c r="R619" s="417"/>
      <c r="S619" s="417"/>
      <c r="T619" s="417"/>
      <c r="U619" s="417"/>
      <c r="V619" s="417"/>
      <c r="W619" s="417"/>
      <c r="X619" s="417"/>
      <c r="Y619" s="417"/>
      <c r="Z619" s="417"/>
    </row>
    <row r="620" spans="1:26" ht="15.75" customHeight="1" x14ac:dyDescent="0.2">
      <c r="A620" s="417"/>
      <c r="B620" s="453"/>
      <c r="C620" s="454"/>
      <c r="D620" s="446"/>
      <c r="E620" s="446"/>
      <c r="F620" s="446"/>
      <c r="G620" s="446"/>
      <c r="H620" s="446"/>
      <c r="I620" s="446"/>
      <c r="J620" s="417"/>
      <c r="K620" s="417"/>
      <c r="L620" s="417"/>
      <c r="M620" s="417"/>
      <c r="N620" s="417"/>
      <c r="O620" s="417"/>
      <c r="P620" s="417"/>
      <c r="Q620" s="417"/>
      <c r="R620" s="417"/>
      <c r="S620" s="417"/>
      <c r="T620" s="417"/>
      <c r="U620" s="417"/>
      <c r="V620" s="417"/>
      <c r="W620" s="417"/>
      <c r="X620" s="417"/>
      <c r="Y620" s="417"/>
      <c r="Z620" s="417"/>
    </row>
    <row r="621" spans="1:26" ht="15.75" customHeight="1" x14ac:dyDescent="0.2">
      <c r="A621" s="417"/>
      <c r="B621" s="453"/>
      <c r="C621" s="454"/>
      <c r="D621" s="446"/>
      <c r="E621" s="446"/>
      <c r="F621" s="446"/>
      <c r="G621" s="446"/>
      <c r="H621" s="446"/>
      <c r="I621" s="446"/>
      <c r="J621" s="417"/>
      <c r="K621" s="417"/>
      <c r="L621" s="417"/>
      <c r="M621" s="417"/>
      <c r="N621" s="417"/>
      <c r="O621" s="417"/>
      <c r="P621" s="417"/>
      <c r="Q621" s="417"/>
      <c r="R621" s="417"/>
      <c r="S621" s="417"/>
      <c r="T621" s="417"/>
      <c r="U621" s="417"/>
      <c r="V621" s="417"/>
      <c r="W621" s="417"/>
      <c r="X621" s="417"/>
      <c r="Y621" s="417"/>
      <c r="Z621" s="417"/>
    </row>
    <row r="622" spans="1:26" ht="15.75" customHeight="1" x14ac:dyDescent="0.2">
      <c r="A622" s="417"/>
      <c r="B622" s="453"/>
      <c r="C622" s="454"/>
      <c r="D622" s="446"/>
      <c r="E622" s="446"/>
      <c r="F622" s="446"/>
      <c r="G622" s="446"/>
      <c r="H622" s="446"/>
      <c r="I622" s="446"/>
      <c r="J622" s="417"/>
      <c r="K622" s="417"/>
      <c r="L622" s="417"/>
      <c r="M622" s="417"/>
      <c r="N622" s="417"/>
      <c r="O622" s="417"/>
      <c r="P622" s="417"/>
      <c r="Q622" s="417"/>
      <c r="R622" s="417"/>
      <c r="S622" s="417"/>
      <c r="T622" s="417"/>
      <c r="U622" s="417"/>
      <c r="V622" s="417"/>
      <c r="W622" s="417"/>
      <c r="X622" s="417"/>
      <c r="Y622" s="417"/>
      <c r="Z622" s="417"/>
    </row>
    <row r="623" spans="1:26" ht="15.75" customHeight="1" x14ac:dyDescent="0.2">
      <c r="A623" s="417"/>
      <c r="B623" s="453"/>
      <c r="C623" s="454"/>
      <c r="D623" s="446"/>
      <c r="E623" s="446"/>
      <c r="F623" s="446"/>
      <c r="G623" s="446"/>
      <c r="H623" s="446"/>
      <c r="I623" s="446"/>
      <c r="J623" s="417"/>
      <c r="K623" s="417"/>
      <c r="L623" s="417"/>
      <c r="M623" s="417"/>
      <c r="N623" s="417"/>
      <c r="O623" s="417"/>
      <c r="P623" s="417"/>
      <c r="Q623" s="417"/>
      <c r="R623" s="417"/>
      <c r="S623" s="417"/>
      <c r="T623" s="417"/>
      <c r="U623" s="417"/>
      <c r="V623" s="417"/>
      <c r="W623" s="417"/>
      <c r="X623" s="417"/>
      <c r="Y623" s="417"/>
      <c r="Z623" s="417"/>
    </row>
    <row r="624" spans="1:26" ht="15.75" customHeight="1" x14ac:dyDescent="0.2">
      <c r="A624" s="417"/>
      <c r="B624" s="453"/>
      <c r="C624" s="454"/>
      <c r="D624" s="446"/>
      <c r="E624" s="446"/>
      <c r="F624" s="446"/>
      <c r="G624" s="446"/>
      <c r="H624" s="446"/>
      <c r="I624" s="446"/>
      <c r="J624" s="417"/>
      <c r="K624" s="417"/>
      <c r="L624" s="417"/>
      <c r="M624" s="417"/>
      <c r="N624" s="417"/>
      <c r="O624" s="417"/>
      <c r="P624" s="417"/>
      <c r="Q624" s="417"/>
      <c r="R624" s="417"/>
      <c r="S624" s="417"/>
      <c r="T624" s="417"/>
      <c r="U624" s="417"/>
      <c r="V624" s="417"/>
      <c r="W624" s="417"/>
      <c r="X624" s="417"/>
      <c r="Y624" s="417"/>
      <c r="Z624" s="417"/>
    </row>
    <row r="625" spans="1:26" ht="15.75" customHeight="1" x14ac:dyDescent="0.2">
      <c r="A625" s="417"/>
      <c r="B625" s="453"/>
      <c r="C625" s="454"/>
      <c r="D625" s="446"/>
      <c r="E625" s="446"/>
      <c r="F625" s="446"/>
      <c r="G625" s="446"/>
      <c r="H625" s="446"/>
      <c r="I625" s="446"/>
      <c r="J625" s="417"/>
      <c r="K625" s="417"/>
      <c r="L625" s="417"/>
      <c r="M625" s="417"/>
      <c r="N625" s="417"/>
      <c r="O625" s="417"/>
      <c r="P625" s="417"/>
      <c r="Q625" s="417"/>
      <c r="R625" s="417"/>
      <c r="S625" s="417"/>
      <c r="T625" s="417"/>
      <c r="U625" s="417"/>
      <c r="V625" s="417"/>
      <c r="W625" s="417"/>
      <c r="X625" s="417"/>
      <c r="Y625" s="417"/>
      <c r="Z625" s="417"/>
    </row>
    <row r="626" spans="1:26" ht="15.75" customHeight="1" x14ac:dyDescent="0.2">
      <c r="A626" s="417"/>
      <c r="B626" s="453"/>
      <c r="C626" s="454"/>
      <c r="D626" s="446"/>
      <c r="E626" s="446"/>
      <c r="F626" s="446"/>
      <c r="G626" s="446"/>
      <c r="H626" s="446"/>
      <c r="I626" s="446"/>
      <c r="J626" s="417"/>
      <c r="K626" s="417"/>
      <c r="L626" s="417"/>
      <c r="M626" s="417"/>
      <c r="N626" s="417"/>
      <c r="O626" s="417"/>
      <c r="P626" s="417"/>
      <c r="Q626" s="417"/>
      <c r="R626" s="417"/>
      <c r="S626" s="417"/>
      <c r="T626" s="417"/>
      <c r="U626" s="417"/>
      <c r="V626" s="417"/>
      <c r="W626" s="417"/>
      <c r="X626" s="417"/>
      <c r="Y626" s="417"/>
      <c r="Z626" s="417"/>
    </row>
    <row r="627" spans="1:26" ht="15.75" customHeight="1" x14ac:dyDescent="0.2">
      <c r="A627" s="417"/>
      <c r="B627" s="453"/>
      <c r="C627" s="454"/>
      <c r="D627" s="446"/>
      <c r="E627" s="446"/>
      <c r="F627" s="446"/>
      <c r="G627" s="446"/>
      <c r="H627" s="446"/>
      <c r="I627" s="446"/>
      <c r="J627" s="417"/>
      <c r="K627" s="417"/>
      <c r="L627" s="417"/>
      <c r="M627" s="417"/>
      <c r="N627" s="417"/>
      <c r="O627" s="417"/>
      <c r="P627" s="417"/>
      <c r="Q627" s="417"/>
      <c r="R627" s="417"/>
      <c r="S627" s="417"/>
      <c r="T627" s="417"/>
      <c r="U627" s="417"/>
      <c r="V627" s="417"/>
      <c r="W627" s="417"/>
      <c r="X627" s="417"/>
      <c r="Y627" s="417"/>
      <c r="Z627" s="417"/>
    </row>
    <row r="628" spans="1:26" ht="15.75" customHeight="1" x14ac:dyDescent="0.2">
      <c r="A628" s="417"/>
      <c r="B628" s="453"/>
      <c r="C628" s="454"/>
      <c r="D628" s="446"/>
      <c r="E628" s="446"/>
      <c r="F628" s="446"/>
      <c r="G628" s="446"/>
      <c r="H628" s="446"/>
      <c r="I628" s="446"/>
      <c r="J628" s="417"/>
      <c r="K628" s="417"/>
      <c r="L628" s="417"/>
      <c r="M628" s="417"/>
      <c r="N628" s="417"/>
      <c r="O628" s="417"/>
      <c r="P628" s="417"/>
      <c r="Q628" s="417"/>
      <c r="R628" s="417"/>
      <c r="S628" s="417"/>
      <c r="T628" s="417"/>
      <c r="U628" s="417"/>
      <c r="V628" s="417"/>
      <c r="W628" s="417"/>
      <c r="X628" s="417"/>
      <c r="Y628" s="417"/>
      <c r="Z628" s="417"/>
    </row>
    <row r="629" spans="1:26" ht="15.75" customHeight="1" x14ac:dyDescent="0.2">
      <c r="A629" s="417"/>
      <c r="B629" s="453"/>
      <c r="C629" s="454"/>
      <c r="D629" s="446"/>
      <c r="E629" s="446"/>
      <c r="F629" s="446"/>
      <c r="G629" s="446"/>
      <c r="H629" s="446"/>
      <c r="I629" s="446"/>
      <c r="J629" s="417"/>
      <c r="K629" s="417"/>
      <c r="L629" s="417"/>
      <c r="M629" s="417"/>
      <c r="N629" s="417"/>
      <c r="O629" s="417"/>
      <c r="P629" s="417"/>
      <c r="Q629" s="417"/>
      <c r="R629" s="417"/>
      <c r="S629" s="417"/>
      <c r="T629" s="417"/>
      <c r="U629" s="417"/>
      <c r="V629" s="417"/>
      <c r="W629" s="417"/>
      <c r="X629" s="417"/>
      <c r="Y629" s="417"/>
      <c r="Z629" s="417"/>
    </row>
    <row r="630" spans="1:26" ht="15.75" customHeight="1" x14ac:dyDescent="0.2">
      <c r="A630" s="417"/>
      <c r="B630" s="453"/>
      <c r="C630" s="454"/>
      <c r="D630" s="446"/>
      <c r="E630" s="446"/>
      <c r="F630" s="446"/>
      <c r="G630" s="446"/>
      <c r="H630" s="446"/>
      <c r="I630" s="446"/>
      <c r="J630" s="417"/>
      <c r="K630" s="417"/>
      <c r="L630" s="417"/>
      <c r="M630" s="417"/>
      <c r="N630" s="417"/>
      <c r="O630" s="417"/>
      <c r="P630" s="417"/>
      <c r="Q630" s="417"/>
      <c r="R630" s="417"/>
      <c r="S630" s="417"/>
      <c r="T630" s="417"/>
      <c r="U630" s="417"/>
      <c r="V630" s="417"/>
      <c r="W630" s="417"/>
      <c r="X630" s="417"/>
      <c r="Y630" s="417"/>
      <c r="Z630" s="417"/>
    </row>
    <row r="631" spans="1:26" ht="15.75" customHeight="1" x14ac:dyDescent="0.2">
      <c r="A631" s="417"/>
      <c r="B631" s="453"/>
      <c r="C631" s="454"/>
      <c r="D631" s="446"/>
      <c r="E631" s="446"/>
      <c r="F631" s="446"/>
      <c r="G631" s="446"/>
      <c r="H631" s="446"/>
      <c r="I631" s="446"/>
      <c r="J631" s="417"/>
      <c r="K631" s="417"/>
      <c r="L631" s="417"/>
      <c r="M631" s="417"/>
      <c r="N631" s="417"/>
      <c r="O631" s="417"/>
      <c r="P631" s="417"/>
      <c r="Q631" s="417"/>
      <c r="R631" s="417"/>
      <c r="S631" s="417"/>
      <c r="T631" s="417"/>
      <c r="U631" s="417"/>
      <c r="V631" s="417"/>
      <c r="W631" s="417"/>
      <c r="X631" s="417"/>
      <c r="Y631" s="417"/>
      <c r="Z631" s="417"/>
    </row>
    <row r="632" spans="1:26" ht="15.75" customHeight="1" x14ac:dyDescent="0.2">
      <c r="A632" s="417"/>
      <c r="B632" s="453"/>
      <c r="C632" s="454"/>
      <c r="D632" s="446"/>
      <c r="E632" s="446"/>
      <c r="F632" s="446"/>
      <c r="G632" s="446"/>
      <c r="H632" s="446"/>
      <c r="I632" s="446"/>
      <c r="J632" s="417"/>
      <c r="K632" s="417"/>
      <c r="L632" s="417"/>
      <c r="M632" s="417"/>
      <c r="N632" s="417"/>
      <c r="O632" s="417"/>
      <c r="P632" s="417"/>
      <c r="Q632" s="417"/>
      <c r="R632" s="417"/>
      <c r="S632" s="417"/>
      <c r="T632" s="417"/>
      <c r="U632" s="417"/>
      <c r="V632" s="417"/>
      <c r="W632" s="417"/>
      <c r="X632" s="417"/>
      <c r="Y632" s="417"/>
      <c r="Z632" s="417"/>
    </row>
    <row r="633" spans="1:26" ht="15.75" customHeight="1" x14ac:dyDescent="0.2">
      <c r="A633" s="417"/>
      <c r="B633" s="453"/>
      <c r="C633" s="454"/>
      <c r="D633" s="446"/>
      <c r="E633" s="446"/>
      <c r="F633" s="446"/>
      <c r="G633" s="446"/>
      <c r="H633" s="446"/>
      <c r="I633" s="446"/>
      <c r="J633" s="417"/>
      <c r="K633" s="417"/>
      <c r="L633" s="417"/>
      <c r="M633" s="417"/>
      <c r="N633" s="417"/>
      <c r="O633" s="417"/>
      <c r="P633" s="417"/>
      <c r="Q633" s="417"/>
      <c r="R633" s="417"/>
      <c r="S633" s="417"/>
      <c r="T633" s="417"/>
      <c r="U633" s="417"/>
      <c r="V633" s="417"/>
      <c r="W633" s="417"/>
      <c r="X633" s="417"/>
      <c r="Y633" s="417"/>
      <c r="Z633" s="417"/>
    </row>
    <row r="634" spans="1:26" ht="15.75" customHeight="1" x14ac:dyDescent="0.2">
      <c r="A634" s="417"/>
      <c r="B634" s="453"/>
      <c r="C634" s="454"/>
      <c r="D634" s="446"/>
      <c r="E634" s="446"/>
      <c r="F634" s="446"/>
      <c r="G634" s="446"/>
      <c r="H634" s="446"/>
      <c r="I634" s="446"/>
      <c r="J634" s="417"/>
      <c r="K634" s="417"/>
      <c r="L634" s="417"/>
      <c r="M634" s="417"/>
      <c r="N634" s="417"/>
      <c r="O634" s="417"/>
      <c r="P634" s="417"/>
      <c r="Q634" s="417"/>
      <c r="R634" s="417"/>
      <c r="S634" s="417"/>
      <c r="T634" s="417"/>
      <c r="U634" s="417"/>
      <c r="V634" s="417"/>
      <c r="W634" s="417"/>
      <c r="X634" s="417"/>
      <c r="Y634" s="417"/>
      <c r="Z634" s="417"/>
    </row>
    <row r="635" spans="1:26" ht="15.75" customHeight="1" x14ac:dyDescent="0.2">
      <c r="A635" s="417"/>
      <c r="B635" s="453"/>
      <c r="C635" s="454"/>
      <c r="D635" s="446"/>
      <c r="E635" s="446"/>
      <c r="F635" s="446"/>
      <c r="G635" s="446"/>
      <c r="H635" s="446"/>
      <c r="I635" s="446"/>
      <c r="J635" s="417"/>
      <c r="K635" s="417"/>
      <c r="L635" s="417"/>
      <c r="M635" s="417"/>
      <c r="N635" s="417"/>
      <c r="O635" s="417"/>
      <c r="P635" s="417"/>
      <c r="Q635" s="417"/>
      <c r="R635" s="417"/>
      <c r="S635" s="417"/>
      <c r="T635" s="417"/>
      <c r="U635" s="417"/>
      <c r="V635" s="417"/>
      <c r="W635" s="417"/>
      <c r="X635" s="417"/>
      <c r="Y635" s="417"/>
      <c r="Z635" s="417"/>
    </row>
    <row r="636" spans="1:26" ht="15.75" customHeight="1" x14ac:dyDescent="0.2">
      <c r="A636" s="417"/>
      <c r="B636" s="453"/>
      <c r="C636" s="454"/>
      <c r="D636" s="446"/>
      <c r="E636" s="446"/>
      <c r="F636" s="446"/>
      <c r="G636" s="446"/>
      <c r="H636" s="446"/>
      <c r="I636" s="446"/>
      <c r="J636" s="417"/>
      <c r="K636" s="417"/>
      <c r="L636" s="417"/>
      <c r="M636" s="417"/>
      <c r="N636" s="417"/>
      <c r="O636" s="417"/>
      <c r="P636" s="417"/>
      <c r="Q636" s="417"/>
      <c r="R636" s="417"/>
      <c r="S636" s="417"/>
      <c r="T636" s="417"/>
      <c r="U636" s="417"/>
      <c r="V636" s="417"/>
      <c r="W636" s="417"/>
      <c r="X636" s="417"/>
      <c r="Y636" s="417"/>
      <c r="Z636" s="417"/>
    </row>
    <row r="637" spans="1:26" ht="15.75" customHeight="1" x14ac:dyDescent="0.2">
      <c r="A637" s="417"/>
      <c r="B637" s="453"/>
      <c r="C637" s="454"/>
      <c r="D637" s="446"/>
      <c r="E637" s="446"/>
      <c r="F637" s="446"/>
      <c r="G637" s="446"/>
      <c r="H637" s="446"/>
      <c r="I637" s="446"/>
      <c r="J637" s="417"/>
      <c r="K637" s="417"/>
      <c r="L637" s="417"/>
      <c r="M637" s="417"/>
      <c r="N637" s="417"/>
      <c r="O637" s="417"/>
      <c r="P637" s="417"/>
      <c r="Q637" s="417"/>
      <c r="R637" s="417"/>
      <c r="S637" s="417"/>
      <c r="T637" s="417"/>
      <c r="U637" s="417"/>
      <c r="V637" s="417"/>
      <c r="W637" s="417"/>
      <c r="X637" s="417"/>
      <c r="Y637" s="417"/>
      <c r="Z637" s="417"/>
    </row>
    <row r="638" spans="1:26" ht="15.75" customHeight="1" x14ac:dyDescent="0.2">
      <c r="A638" s="417"/>
      <c r="B638" s="453"/>
      <c r="C638" s="454"/>
      <c r="D638" s="446"/>
      <c r="E638" s="446"/>
      <c r="F638" s="446"/>
      <c r="G638" s="446"/>
      <c r="H638" s="446"/>
      <c r="I638" s="446"/>
      <c r="J638" s="417"/>
      <c r="K638" s="417"/>
      <c r="L638" s="417"/>
      <c r="M638" s="417"/>
      <c r="N638" s="417"/>
      <c r="O638" s="417"/>
      <c r="P638" s="417"/>
      <c r="Q638" s="417"/>
      <c r="R638" s="417"/>
      <c r="S638" s="417"/>
      <c r="T638" s="417"/>
      <c r="U638" s="417"/>
      <c r="V638" s="417"/>
      <c r="W638" s="417"/>
      <c r="X638" s="417"/>
      <c r="Y638" s="417"/>
      <c r="Z638" s="417"/>
    </row>
    <row r="639" spans="1:26" ht="15.75" customHeight="1" x14ac:dyDescent="0.2">
      <c r="A639" s="417"/>
      <c r="B639" s="453"/>
      <c r="C639" s="454"/>
      <c r="D639" s="446"/>
      <c r="E639" s="446"/>
      <c r="F639" s="446"/>
      <c r="G639" s="446"/>
      <c r="H639" s="446"/>
      <c r="I639" s="446"/>
      <c r="J639" s="417"/>
      <c r="K639" s="417"/>
      <c r="L639" s="417"/>
      <c r="M639" s="417"/>
      <c r="N639" s="417"/>
      <c r="O639" s="417"/>
      <c r="P639" s="417"/>
      <c r="Q639" s="417"/>
      <c r="R639" s="417"/>
      <c r="S639" s="417"/>
      <c r="T639" s="417"/>
      <c r="U639" s="417"/>
      <c r="V639" s="417"/>
      <c r="W639" s="417"/>
      <c r="X639" s="417"/>
      <c r="Y639" s="417"/>
      <c r="Z639" s="417"/>
    </row>
    <row r="640" spans="1:26" ht="15.75" customHeight="1" x14ac:dyDescent="0.2">
      <c r="A640" s="417"/>
      <c r="B640" s="453"/>
      <c r="C640" s="454"/>
      <c r="D640" s="446"/>
      <c r="E640" s="446"/>
      <c r="F640" s="446"/>
      <c r="G640" s="446"/>
      <c r="H640" s="446"/>
      <c r="I640" s="446"/>
      <c r="J640" s="417"/>
      <c r="K640" s="417"/>
      <c r="L640" s="417"/>
      <c r="M640" s="417"/>
      <c r="N640" s="417"/>
      <c r="O640" s="417"/>
      <c r="P640" s="417"/>
      <c r="Q640" s="417"/>
      <c r="R640" s="417"/>
      <c r="S640" s="417"/>
      <c r="T640" s="417"/>
      <c r="U640" s="417"/>
      <c r="V640" s="417"/>
      <c r="W640" s="417"/>
      <c r="X640" s="417"/>
      <c r="Y640" s="417"/>
      <c r="Z640" s="417"/>
    </row>
    <row r="641" spans="1:26" ht="15.75" customHeight="1" x14ac:dyDescent="0.2">
      <c r="A641" s="417"/>
      <c r="B641" s="453"/>
      <c r="C641" s="454"/>
      <c r="D641" s="446"/>
      <c r="E641" s="446"/>
      <c r="F641" s="446"/>
      <c r="G641" s="446"/>
      <c r="H641" s="446"/>
      <c r="I641" s="446"/>
      <c r="J641" s="417"/>
      <c r="K641" s="417"/>
      <c r="L641" s="417"/>
      <c r="M641" s="417"/>
      <c r="N641" s="417"/>
      <c r="O641" s="417"/>
      <c r="P641" s="417"/>
      <c r="Q641" s="417"/>
      <c r="R641" s="417"/>
      <c r="S641" s="417"/>
      <c r="T641" s="417"/>
      <c r="U641" s="417"/>
      <c r="V641" s="417"/>
      <c r="W641" s="417"/>
      <c r="X641" s="417"/>
      <c r="Y641" s="417"/>
      <c r="Z641" s="417"/>
    </row>
    <row r="642" spans="1:26" ht="15.75" customHeight="1" x14ac:dyDescent="0.2">
      <c r="A642" s="417"/>
      <c r="B642" s="453"/>
      <c r="C642" s="454"/>
      <c r="D642" s="446"/>
      <c r="E642" s="446"/>
      <c r="F642" s="446"/>
      <c r="G642" s="446"/>
      <c r="H642" s="446"/>
      <c r="I642" s="446"/>
      <c r="J642" s="417"/>
      <c r="K642" s="417"/>
      <c r="L642" s="417"/>
      <c r="M642" s="417"/>
      <c r="N642" s="417"/>
      <c r="O642" s="417"/>
      <c r="P642" s="417"/>
      <c r="Q642" s="417"/>
      <c r="R642" s="417"/>
      <c r="S642" s="417"/>
      <c r="T642" s="417"/>
      <c r="U642" s="417"/>
      <c r="V642" s="417"/>
      <c r="W642" s="417"/>
      <c r="X642" s="417"/>
      <c r="Y642" s="417"/>
      <c r="Z642" s="417"/>
    </row>
    <row r="643" spans="1:26" ht="15.75" customHeight="1" x14ac:dyDescent="0.2">
      <c r="A643" s="417"/>
      <c r="B643" s="453"/>
      <c r="C643" s="454"/>
      <c r="D643" s="446"/>
      <c r="E643" s="446"/>
      <c r="F643" s="446"/>
      <c r="G643" s="446"/>
      <c r="H643" s="446"/>
      <c r="I643" s="446"/>
      <c r="J643" s="417"/>
      <c r="K643" s="417"/>
      <c r="L643" s="417"/>
      <c r="M643" s="417"/>
      <c r="N643" s="417"/>
      <c r="O643" s="417"/>
      <c r="P643" s="417"/>
      <c r="Q643" s="417"/>
      <c r="R643" s="417"/>
      <c r="S643" s="417"/>
      <c r="T643" s="417"/>
      <c r="U643" s="417"/>
      <c r="V643" s="417"/>
      <c r="W643" s="417"/>
      <c r="X643" s="417"/>
      <c r="Y643" s="417"/>
      <c r="Z643" s="417"/>
    </row>
    <row r="644" spans="1:26" ht="15.75" customHeight="1" x14ac:dyDescent="0.2">
      <c r="A644" s="417"/>
      <c r="B644" s="453"/>
      <c r="C644" s="454"/>
      <c r="D644" s="446"/>
      <c r="E644" s="446"/>
      <c r="F644" s="446"/>
      <c r="G644" s="446"/>
      <c r="H644" s="446"/>
      <c r="I644" s="446"/>
      <c r="J644" s="417"/>
      <c r="K644" s="417"/>
      <c r="L644" s="417"/>
      <c r="M644" s="417"/>
      <c r="N644" s="417"/>
      <c r="O644" s="417"/>
      <c r="P644" s="417"/>
      <c r="Q644" s="417"/>
      <c r="R644" s="417"/>
      <c r="S644" s="417"/>
      <c r="T644" s="417"/>
      <c r="U644" s="417"/>
      <c r="V644" s="417"/>
      <c r="W644" s="417"/>
      <c r="X644" s="417"/>
      <c r="Y644" s="417"/>
      <c r="Z644" s="417"/>
    </row>
    <row r="645" spans="1:26" ht="15.75" customHeight="1" x14ac:dyDescent="0.2">
      <c r="A645" s="417"/>
      <c r="B645" s="453"/>
      <c r="C645" s="454"/>
      <c r="D645" s="446"/>
      <c r="E645" s="446"/>
      <c r="F645" s="446"/>
      <c r="G645" s="446"/>
      <c r="H645" s="446"/>
      <c r="I645" s="446"/>
      <c r="J645" s="417"/>
      <c r="K645" s="417"/>
      <c r="L645" s="417"/>
      <c r="M645" s="417"/>
      <c r="N645" s="417"/>
      <c r="O645" s="417"/>
      <c r="P645" s="417"/>
      <c r="Q645" s="417"/>
      <c r="R645" s="417"/>
      <c r="S645" s="417"/>
      <c r="T645" s="417"/>
      <c r="U645" s="417"/>
      <c r="V645" s="417"/>
      <c r="W645" s="417"/>
      <c r="X645" s="417"/>
      <c r="Y645" s="417"/>
      <c r="Z645" s="417"/>
    </row>
    <row r="646" spans="1:26" ht="15.75" customHeight="1" x14ac:dyDescent="0.2">
      <c r="A646" s="417"/>
      <c r="B646" s="453"/>
      <c r="C646" s="454"/>
      <c r="D646" s="446"/>
      <c r="E646" s="446"/>
      <c r="F646" s="446"/>
      <c r="G646" s="446"/>
      <c r="H646" s="446"/>
      <c r="I646" s="446"/>
      <c r="J646" s="417"/>
      <c r="K646" s="417"/>
      <c r="L646" s="417"/>
      <c r="M646" s="417"/>
      <c r="N646" s="417"/>
      <c r="O646" s="417"/>
      <c r="P646" s="417"/>
      <c r="Q646" s="417"/>
      <c r="R646" s="417"/>
      <c r="S646" s="417"/>
      <c r="T646" s="417"/>
      <c r="U646" s="417"/>
      <c r="V646" s="417"/>
      <c r="W646" s="417"/>
      <c r="X646" s="417"/>
      <c r="Y646" s="417"/>
      <c r="Z646" s="417"/>
    </row>
    <row r="647" spans="1:26" ht="15.75" customHeight="1" x14ac:dyDescent="0.2">
      <c r="A647" s="417"/>
      <c r="B647" s="453"/>
      <c r="C647" s="454"/>
      <c r="D647" s="446"/>
      <c r="E647" s="446"/>
      <c r="F647" s="446"/>
      <c r="G647" s="446"/>
      <c r="H647" s="446"/>
      <c r="I647" s="446"/>
      <c r="J647" s="417"/>
      <c r="K647" s="417"/>
      <c r="L647" s="417"/>
      <c r="M647" s="417"/>
      <c r="N647" s="417"/>
      <c r="O647" s="417"/>
      <c r="P647" s="417"/>
      <c r="Q647" s="417"/>
      <c r="R647" s="417"/>
      <c r="S647" s="417"/>
      <c r="T647" s="417"/>
      <c r="U647" s="417"/>
      <c r="V647" s="417"/>
      <c r="W647" s="417"/>
      <c r="X647" s="417"/>
      <c r="Y647" s="417"/>
      <c r="Z647" s="417"/>
    </row>
    <row r="648" spans="1:26" ht="15.75" customHeight="1" x14ac:dyDescent="0.2">
      <c r="A648" s="417"/>
      <c r="B648" s="453"/>
      <c r="C648" s="454"/>
      <c r="D648" s="446"/>
      <c r="E648" s="446"/>
      <c r="F648" s="446"/>
      <c r="G648" s="446"/>
      <c r="H648" s="446"/>
      <c r="I648" s="446"/>
      <c r="J648" s="417"/>
      <c r="K648" s="417"/>
      <c r="L648" s="417"/>
      <c r="M648" s="417"/>
      <c r="N648" s="417"/>
      <c r="O648" s="417"/>
      <c r="P648" s="417"/>
      <c r="Q648" s="417"/>
      <c r="R648" s="417"/>
      <c r="S648" s="417"/>
      <c r="T648" s="417"/>
      <c r="U648" s="417"/>
      <c r="V648" s="417"/>
      <c r="W648" s="417"/>
      <c r="X648" s="417"/>
      <c r="Y648" s="417"/>
      <c r="Z648" s="417"/>
    </row>
    <row r="649" spans="1:26" ht="15.75" customHeight="1" x14ac:dyDescent="0.2">
      <c r="A649" s="417"/>
      <c r="B649" s="453"/>
      <c r="C649" s="454"/>
      <c r="D649" s="446"/>
      <c r="E649" s="446"/>
      <c r="F649" s="446"/>
      <c r="G649" s="446"/>
      <c r="H649" s="446"/>
      <c r="I649" s="446"/>
      <c r="J649" s="417"/>
      <c r="K649" s="417"/>
      <c r="L649" s="417"/>
      <c r="M649" s="417"/>
      <c r="N649" s="417"/>
      <c r="O649" s="417"/>
      <c r="P649" s="417"/>
      <c r="Q649" s="417"/>
      <c r="R649" s="417"/>
      <c r="S649" s="417"/>
      <c r="T649" s="417"/>
      <c r="U649" s="417"/>
      <c r="V649" s="417"/>
      <c r="W649" s="417"/>
      <c r="X649" s="417"/>
      <c r="Y649" s="417"/>
      <c r="Z649" s="417"/>
    </row>
    <row r="650" spans="1:26" ht="15.75" customHeight="1" x14ac:dyDescent="0.2">
      <c r="A650" s="417"/>
      <c r="B650" s="453"/>
      <c r="C650" s="454"/>
      <c r="D650" s="446"/>
      <c r="E650" s="446"/>
      <c r="F650" s="446"/>
      <c r="G650" s="446"/>
      <c r="H650" s="446"/>
      <c r="I650" s="446"/>
      <c r="J650" s="417"/>
      <c r="K650" s="417"/>
      <c r="L650" s="417"/>
      <c r="M650" s="417"/>
      <c r="N650" s="417"/>
      <c r="O650" s="417"/>
      <c r="P650" s="417"/>
      <c r="Q650" s="417"/>
      <c r="R650" s="417"/>
      <c r="S650" s="417"/>
      <c r="T650" s="417"/>
      <c r="U650" s="417"/>
      <c r="V650" s="417"/>
      <c r="W650" s="417"/>
      <c r="X650" s="417"/>
      <c r="Y650" s="417"/>
      <c r="Z650" s="417"/>
    </row>
    <row r="651" spans="1:26" ht="15.75" customHeight="1" x14ac:dyDescent="0.2">
      <c r="A651" s="417"/>
      <c r="B651" s="453"/>
      <c r="C651" s="454"/>
      <c r="D651" s="446"/>
      <c r="E651" s="446"/>
      <c r="F651" s="446"/>
      <c r="G651" s="446"/>
      <c r="H651" s="446"/>
      <c r="I651" s="446"/>
      <c r="J651" s="417"/>
      <c r="K651" s="417"/>
      <c r="L651" s="417"/>
      <c r="M651" s="417"/>
      <c r="N651" s="417"/>
      <c r="O651" s="417"/>
      <c r="P651" s="417"/>
      <c r="Q651" s="417"/>
      <c r="R651" s="417"/>
      <c r="S651" s="417"/>
      <c r="T651" s="417"/>
      <c r="U651" s="417"/>
      <c r="V651" s="417"/>
      <c r="W651" s="417"/>
      <c r="X651" s="417"/>
      <c r="Y651" s="417"/>
      <c r="Z651" s="417"/>
    </row>
    <row r="652" spans="1:26" ht="15.75" customHeight="1" x14ac:dyDescent="0.2">
      <c r="A652" s="417"/>
      <c r="B652" s="453"/>
      <c r="C652" s="454"/>
      <c r="D652" s="446"/>
      <c r="E652" s="446"/>
      <c r="F652" s="446"/>
      <c r="G652" s="446"/>
      <c r="H652" s="446"/>
      <c r="I652" s="446"/>
      <c r="J652" s="417"/>
      <c r="K652" s="417"/>
      <c r="L652" s="417"/>
      <c r="M652" s="417"/>
      <c r="N652" s="417"/>
      <c r="O652" s="417"/>
      <c r="P652" s="417"/>
      <c r="Q652" s="417"/>
      <c r="R652" s="417"/>
      <c r="S652" s="417"/>
      <c r="T652" s="417"/>
      <c r="U652" s="417"/>
      <c r="V652" s="417"/>
      <c r="W652" s="417"/>
      <c r="X652" s="417"/>
      <c r="Y652" s="417"/>
      <c r="Z652" s="417"/>
    </row>
    <row r="653" spans="1:26" ht="15.75" customHeight="1" x14ac:dyDescent="0.2">
      <c r="A653" s="417"/>
      <c r="B653" s="453"/>
      <c r="C653" s="454"/>
      <c r="D653" s="446"/>
      <c r="E653" s="446"/>
      <c r="F653" s="446"/>
      <c r="G653" s="446"/>
      <c r="H653" s="446"/>
      <c r="I653" s="446"/>
      <c r="J653" s="417"/>
      <c r="K653" s="417"/>
      <c r="L653" s="417"/>
      <c r="M653" s="417"/>
      <c r="N653" s="417"/>
      <c r="O653" s="417"/>
      <c r="P653" s="417"/>
      <c r="Q653" s="417"/>
      <c r="R653" s="417"/>
      <c r="S653" s="417"/>
      <c r="T653" s="417"/>
      <c r="U653" s="417"/>
      <c r="V653" s="417"/>
      <c r="W653" s="417"/>
      <c r="X653" s="417"/>
      <c r="Y653" s="417"/>
      <c r="Z653" s="417"/>
    </row>
    <row r="654" spans="1:26" ht="15.75" customHeight="1" x14ac:dyDescent="0.2">
      <c r="A654" s="417"/>
      <c r="B654" s="453"/>
      <c r="C654" s="454"/>
      <c r="D654" s="446"/>
      <c r="E654" s="446"/>
      <c r="F654" s="446"/>
      <c r="G654" s="446"/>
      <c r="H654" s="446"/>
      <c r="I654" s="446"/>
      <c r="J654" s="417"/>
      <c r="K654" s="417"/>
      <c r="L654" s="417"/>
      <c r="M654" s="417"/>
      <c r="N654" s="417"/>
      <c r="O654" s="417"/>
      <c r="P654" s="417"/>
      <c r="Q654" s="417"/>
      <c r="R654" s="417"/>
      <c r="S654" s="417"/>
      <c r="T654" s="417"/>
      <c r="U654" s="417"/>
      <c r="V654" s="417"/>
      <c r="W654" s="417"/>
      <c r="X654" s="417"/>
      <c r="Y654" s="417"/>
      <c r="Z654" s="417"/>
    </row>
    <row r="655" spans="1:26" ht="15.75" customHeight="1" x14ac:dyDescent="0.2">
      <c r="A655" s="417"/>
      <c r="B655" s="453"/>
      <c r="C655" s="454"/>
      <c r="D655" s="446"/>
      <c r="E655" s="446"/>
      <c r="F655" s="446"/>
      <c r="G655" s="446"/>
      <c r="H655" s="446"/>
      <c r="I655" s="446"/>
      <c r="J655" s="417"/>
      <c r="K655" s="417"/>
      <c r="L655" s="417"/>
      <c r="M655" s="417"/>
      <c r="N655" s="417"/>
      <c r="O655" s="417"/>
      <c r="P655" s="417"/>
      <c r="Q655" s="417"/>
      <c r="R655" s="417"/>
      <c r="S655" s="417"/>
      <c r="T655" s="417"/>
      <c r="U655" s="417"/>
      <c r="V655" s="417"/>
      <c r="W655" s="417"/>
      <c r="X655" s="417"/>
      <c r="Y655" s="417"/>
      <c r="Z655" s="417"/>
    </row>
    <row r="656" spans="1:26" ht="15.75" customHeight="1" x14ac:dyDescent="0.2">
      <c r="A656" s="417"/>
      <c r="B656" s="453"/>
      <c r="C656" s="454"/>
      <c r="D656" s="446"/>
      <c r="E656" s="446"/>
      <c r="F656" s="446"/>
      <c r="G656" s="446"/>
      <c r="H656" s="446"/>
      <c r="I656" s="446"/>
      <c r="J656" s="417"/>
      <c r="K656" s="417"/>
      <c r="L656" s="417"/>
      <c r="M656" s="417"/>
      <c r="N656" s="417"/>
      <c r="O656" s="417"/>
      <c r="P656" s="417"/>
      <c r="Q656" s="417"/>
      <c r="R656" s="417"/>
      <c r="S656" s="417"/>
      <c r="T656" s="417"/>
      <c r="U656" s="417"/>
      <c r="V656" s="417"/>
      <c r="W656" s="417"/>
      <c r="X656" s="417"/>
      <c r="Y656" s="417"/>
      <c r="Z656" s="417"/>
    </row>
    <row r="657" spans="1:26" ht="15.75" customHeight="1" x14ac:dyDescent="0.2">
      <c r="A657" s="417"/>
      <c r="B657" s="453"/>
      <c r="C657" s="454"/>
      <c r="D657" s="446"/>
      <c r="E657" s="446"/>
      <c r="F657" s="446"/>
      <c r="G657" s="446"/>
      <c r="H657" s="446"/>
      <c r="I657" s="446"/>
      <c r="J657" s="417"/>
      <c r="K657" s="417"/>
      <c r="L657" s="417"/>
      <c r="M657" s="417"/>
      <c r="N657" s="417"/>
      <c r="O657" s="417"/>
      <c r="P657" s="417"/>
      <c r="Q657" s="417"/>
      <c r="R657" s="417"/>
      <c r="S657" s="417"/>
      <c r="T657" s="417"/>
      <c r="U657" s="417"/>
      <c r="V657" s="417"/>
      <c r="W657" s="417"/>
      <c r="X657" s="417"/>
      <c r="Y657" s="417"/>
      <c r="Z657" s="417"/>
    </row>
    <row r="658" spans="1:26" ht="15.75" customHeight="1" x14ac:dyDescent="0.2">
      <c r="A658" s="417"/>
      <c r="B658" s="453"/>
      <c r="C658" s="454"/>
      <c r="D658" s="446"/>
      <c r="E658" s="446"/>
      <c r="F658" s="446"/>
      <c r="G658" s="446"/>
      <c r="H658" s="446"/>
      <c r="I658" s="446"/>
      <c r="J658" s="417"/>
      <c r="K658" s="417"/>
      <c r="L658" s="417"/>
      <c r="M658" s="417"/>
      <c r="N658" s="417"/>
      <c r="O658" s="417"/>
      <c r="P658" s="417"/>
      <c r="Q658" s="417"/>
      <c r="R658" s="417"/>
      <c r="S658" s="417"/>
      <c r="T658" s="417"/>
      <c r="U658" s="417"/>
      <c r="V658" s="417"/>
      <c r="W658" s="417"/>
      <c r="X658" s="417"/>
      <c r="Y658" s="417"/>
      <c r="Z658" s="417"/>
    </row>
    <row r="659" spans="1:26" ht="15.75" customHeight="1" x14ac:dyDescent="0.2">
      <c r="A659" s="417"/>
      <c r="B659" s="453"/>
      <c r="C659" s="454"/>
      <c r="D659" s="446"/>
      <c r="E659" s="446"/>
      <c r="F659" s="446"/>
      <c r="G659" s="446"/>
      <c r="H659" s="446"/>
      <c r="I659" s="446"/>
      <c r="J659" s="417"/>
      <c r="K659" s="417"/>
      <c r="L659" s="417"/>
      <c r="M659" s="417"/>
      <c r="N659" s="417"/>
      <c r="O659" s="417"/>
      <c r="P659" s="417"/>
      <c r="Q659" s="417"/>
      <c r="R659" s="417"/>
      <c r="S659" s="417"/>
      <c r="T659" s="417"/>
      <c r="U659" s="417"/>
      <c r="V659" s="417"/>
      <c r="W659" s="417"/>
      <c r="X659" s="417"/>
      <c r="Y659" s="417"/>
      <c r="Z659" s="417"/>
    </row>
    <row r="660" spans="1:26" ht="15.75" customHeight="1" x14ac:dyDescent="0.2">
      <c r="A660" s="417"/>
      <c r="B660" s="453"/>
      <c r="C660" s="454"/>
      <c r="D660" s="446"/>
      <c r="E660" s="446"/>
      <c r="F660" s="446"/>
      <c r="G660" s="446"/>
      <c r="H660" s="446"/>
      <c r="I660" s="446"/>
      <c r="J660" s="417"/>
      <c r="K660" s="417"/>
      <c r="L660" s="417"/>
      <c r="M660" s="417"/>
      <c r="N660" s="417"/>
      <c r="O660" s="417"/>
      <c r="P660" s="417"/>
      <c r="Q660" s="417"/>
      <c r="R660" s="417"/>
      <c r="S660" s="417"/>
      <c r="T660" s="417"/>
      <c r="U660" s="417"/>
      <c r="V660" s="417"/>
      <c r="W660" s="417"/>
      <c r="X660" s="417"/>
      <c r="Y660" s="417"/>
      <c r="Z660" s="417"/>
    </row>
    <row r="661" spans="1:26" ht="15.75" customHeight="1" x14ac:dyDescent="0.2">
      <c r="A661" s="417"/>
      <c r="B661" s="453"/>
      <c r="C661" s="454"/>
      <c r="D661" s="446"/>
      <c r="E661" s="446"/>
      <c r="F661" s="446"/>
      <c r="G661" s="446"/>
      <c r="H661" s="446"/>
      <c r="I661" s="446"/>
      <c r="J661" s="417"/>
      <c r="K661" s="417"/>
      <c r="L661" s="417"/>
      <c r="M661" s="417"/>
      <c r="N661" s="417"/>
      <c r="O661" s="417"/>
      <c r="P661" s="417"/>
      <c r="Q661" s="417"/>
      <c r="R661" s="417"/>
      <c r="S661" s="417"/>
      <c r="T661" s="417"/>
      <c r="U661" s="417"/>
      <c r="V661" s="417"/>
      <c r="W661" s="417"/>
      <c r="X661" s="417"/>
      <c r="Y661" s="417"/>
      <c r="Z661" s="417"/>
    </row>
    <row r="662" spans="1:26" ht="15.75" customHeight="1" x14ac:dyDescent="0.2">
      <c r="A662" s="417"/>
      <c r="B662" s="453"/>
      <c r="C662" s="454"/>
      <c r="D662" s="446"/>
      <c r="E662" s="446"/>
      <c r="F662" s="446"/>
      <c r="G662" s="446"/>
      <c r="H662" s="446"/>
      <c r="I662" s="446"/>
      <c r="J662" s="417"/>
      <c r="K662" s="417"/>
      <c r="L662" s="417"/>
      <c r="M662" s="417"/>
      <c r="N662" s="417"/>
      <c r="O662" s="417"/>
      <c r="P662" s="417"/>
      <c r="Q662" s="417"/>
      <c r="R662" s="417"/>
      <c r="S662" s="417"/>
      <c r="T662" s="417"/>
      <c r="U662" s="417"/>
      <c r="V662" s="417"/>
      <c r="W662" s="417"/>
      <c r="X662" s="417"/>
      <c r="Y662" s="417"/>
      <c r="Z662" s="417"/>
    </row>
    <row r="663" spans="1:26" ht="15.75" customHeight="1" x14ac:dyDescent="0.2">
      <c r="A663" s="417"/>
      <c r="B663" s="453"/>
      <c r="C663" s="454"/>
      <c r="D663" s="446"/>
      <c r="E663" s="446"/>
      <c r="F663" s="446"/>
      <c r="G663" s="446"/>
      <c r="H663" s="446"/>
      <c r="I663" s="446"/>
      <c r="J663" s="417"/>
      <c r="K663" s="417"/>
      <c r="L663" s="417"/>
      <c r="M663" s="417"/>
      <c r="N663" s="417"/>
      <c r="O663" s="417"/>
      <c r="P663" s="417"/>
      <c r="Q663" s="417"/>
      <c r="R663" s="417"/>
      <c r="S663" s="417"/>
      <c r="T663" s="417"/>
      <c r="U663" s="417"/>
      <c r="V663" s="417"/>
      <c r="W663" s="417"/>
      <c r="X663" s="417"/>
      <c r="Y663" s="417"/>
      <c r="Z663" s="417"/>
    </row>
    <row r="664" spans="1:26" ht="15.75" customHeight="1" x14ac:dyDescent="0.2">
      <c r="A664" s="417"/>
      <c r="B664" s="453"/>
      <c r="C664" s="454"/>
      <c r="D664" s="446"/>
      <c r="E664" s="446"/>
      <c r="F664" s="446"/>
      <c r="G664" s="446"/>
      <c r="H664" s="446"/>
      <c r="I664" s="446"/>
      <c r="J664" s="417"/>
      <c r="K664" s="417"/>
      <c r="L664" s="417"/>
      <c r="M664" s="417"/>
      <c r="N664" s="417"/>
      <c r="O664" s="417"/>
      <c r="P664" s="417"/>
      <c r="Q664" s="417"/>
      <c r="R664" s="417"/>
      <c r="S664" s="417"/>
      <c r="T664" s="417"/>
      <c r="U664" s="417"/>
      <c r="V664" s="417"/>
      <c r="W664" s="417"/>
      <c r="X664" s="417"/>
      <c r="Y664" s="417"/>
      <c r="Z664" s="417"/>
    </row>
    <row r="665" spans="1:26" ht="15.75" customHeight="1" x14ac:dyDescent="0.2">
      <c r="A665" s="417"/>
      <c r="B665" s="453"/>
      <c r="C665" s="454"/>
      <c r="D665" s="446"/>
      <c r="E665" s="446"/>
      <c r="F665" s="446"/>
      <c r="G665" s="446"/>
      <c r="H665" s="446"/>
      <c r="I665" s="446"/>
      <c r="J665" s="417"/>
      <c r="K665" s="417"/>
      <c r="L665" s="417"/>
      <c r="M665" s="417"/>
      <c r="N665" s="417"/>
      <c r="O665" s="417"/>
      <c r="P665" s="417"/>
      <c r="Q665" s="417"/>
      <c r="R665" s="417"/>
      <c r="S665" s="417"/>
      <c r="T665" s="417"/>
      <c r="U665" s="417"/>
      <c r="V665" s="417"/>
      <c r="W665" s="417"/>
      <c r="X665" s="417"/>
      <c r="Y665" s="417"/>
      <c r="Z665" s="417"/>
    </row>
    <row r="666" spans="1:26" ht="15.75" customHeight="1" x14ac:dyDescent="0.2">
      <c r="A666" s="417"/>
      <c r="B666" s="453"/>
      <c r="C666" s="454"/>
      <c r="D666" s="446"/>
      <c r="E666" s="446"/>
      <c r="F666" s="446"/>
      <c r="G666" s="446"/>
      <c r="H666" s="446"/>
      <c r="I666" s="446"/>
      <c r="J666" s="417"/>
      <c r="K666" s="417"/>
      <c r="L666" s="417"/>
      <c r="M666" s="417"/>
      <c r="N666" s="417"/>
      <c r="O666" s="417"/>
      <c r="P666" s="417"/>
      <c r="Q666" s="417"/>
      <c r="R666" s="417"/>
      <c r="S666" s="417"/>
      <c r="T666" s="417"/>
      <c r="U666" s="417"/>
      <c r="V666" s="417"/>
      <c r="W666" s="417"/>
      <c r="X666" s="417"/>
      <c r="Y666" s="417"/>
      <c r="Z666" s="417"/>
    </row>
    <row r="667" spans="1:26" ht="15.75" customHeight="1" x14ac:dyDescent="0.2">
      <c r="A667" s="417"/>
      <c r="B667" s="453"/>
      <c r="C667" s="454"/>
      <c r="D667" s="446"/>
      <c r="E667" s="446"/>
      <c r="F667" s="446"/>
      <c r="G667" s="446"/>
      <c r="H667" s="446"/>
      <c r="I667" s="446"/>
      <c r="J667" s="417"/>
      <c r="K667" s="417"/>
      <c r="L667" s="417"/>
      <c r="M667" s="417"/>
      <c r="N667" s="417"/>
      <c r="O667" s="417"/>
      <c r="P667" s="417"/>
      <c r="Q667" s="417"/>
      <c r="R667" s="417"/>
      <c r="S667" s="417"/>
      <c r="T667" s="417"/>
      <c r="U667" s="417"/>
      <c r="V667" s="417"/>
      <c r="W667" s="417"/>
      <c r="X667" s="417"/>
      <c r="Y667" s="417"/>
      <c r="Z667" s="417"/>
    </row>
    <row r="668" spans="1:26" ht="15.75" customHeight="1" x14ac:dyDescent="0.2">
      <c r="A668" s="417"/>
      <c r="B668" s="453"/>
      <c r="C668" s="454"/>
      <c r="D668" s="446"/>
      <c r="E668" s="446"/>
      <c r="F668" s="446"/>
      <c r="G668" s="446"/>
      <c r="H668" s="446"/>
      <c r="I668" s="446"/>
      <c r="J668" s="417"/>
      <c r="K668" s="417"/>
      <c r="L668" s="417"/>
      <c r="M668" s="417"/>
      <c r="N668" s="417"/>
      <c r="O668" s="417"/>
      <c r="P668" s="417"/>
      <c r="Q668" s="417"/>
      <c r="R668" s="417"/>
      <c r="S668" s="417"/>
      <c r="T668" s="417"/>
      <c r="U668" s="417"/>
      <c r="V668" s="417"/>
      <c r="W668" s="417"/>
      <c r="X668" s="417"/>
      <c r="Y668" s="417"/>
      <c r="Z668" s="417"/>
    </row>
    <row r="669" spans="1:26" ht="15.75" customHeight="1" x14ac:dyDescent="0.2">
      <c r="A669" s="417"/>
      <c r="B669" s="453"/>
      <c r="C669" s="454"/>
      <c r="D669" s="446"/>
      <c r="E669" s="446"/>
      <c r="F669" s="446"/>
      <c r="G669" s="446"/>
      <c r="H669" s="446"/>
      <c r="I669" s="446"/>
      <c r="J669" s="417"/>
      <c r="K669" s="417"/>
      <c r="L669" s="417"/>
      <c r="M669" s="417"/>
      <c r="N669" s="417"/>
      <c r="O669" s="417"/>
      <c r="P669" s="417"/>
      <c r="Q669" s="417"/>
      <c r="R669" s="417"/>
      <c r="S669" s="417"/>
      <c r="T669" s="417"/>
      <c r="U669" s="417"/>
      <c r="V669" s="417"/>
      <c r="W669" s="417"/>
      <c r="X669" s="417"/>
      <c r="Y669" s="417"/>
      <c r="Z669" s="417"/>
    </row>
    <row r="670" spans="1:26" ht="15.75" customHeight="1" x14ac:dyDescent="0.2">
      <c r="A670" s="417"/>
      <c r="B670" s="453"/>
      <c r="C670" s="454"/>
      <c r="D670" s="446"/>
      <c r="E670" s="446"/>
      <c r="F670" s="446"/>
      <c r="G670" s="446"/>
      <c r="H670" s="446"/>
      <c r="I670" s="446"/>
      <c r="J670" s="417"/>
      <c r="K670" s="417"/>
      <c r="L670" s="417"/>
      <c r="M670" s="417"/>
      <c r="N670" s="417"/>
      <c r="O670" s="417"/>
      <c r="P670" s="417"/>
      <c r="Q670" s="417"/>
      <c r="R670" s="417"/>
      <c r="S670" s="417"/>
      <c r="T670" s="417"/>
      <c r="U670" s="417"/>
      <c r="V670" s="417"/>
      <c r="W670" s="417"/>
      <c r="X670" s="417"/>
      <c r="Y670" s="417"/>
      <c r="Z670" s="417"/>
    </row>
    <row r="671" spans="1:26" ht="15.75" customHeight="1" x14ac:dyDescent="0.2">
      <c r="A671" s="417"/>
      <c r="B671" s="453"/>
      <c r="C671" s="454"/>
      <c r="D671" s="446"/>
      <c r="E671" s="446"/>
      <c r="F671" s="446"/>
      <c r="G671" s="446"/>
      <c r="H671" s="446"/>
      <c r="I671" s="446"/>
      <c r="J671" s="417"/>
      <c r="K671" s="417"/>
      <c r="L671" s="417"/>
      <c r="M671" s="417"/>
      <c r="N671" s="417"/>
      <c r="O671" s="417"/>
      <c r="P671" s="417"/>
      <c r="Q671" s="417"/>
      <c r="R671" s="417"/>
      <c r="S671" s="417"/>
      <c r="T671" s="417"/>
      <c r="U671" s="417"/>
      <c r="V671" s="417"/>
      <c r="W671" s="417"/>
      <c r="X671" s="417"/>
      <c r="Y671" s="417"/>
      <c r="Z671" s="417"/>
    </row>
    <row r="672" spans="1:26" ht="15.75" customHeight="1" x14ac:dyDescent="0.2">
      <c r="A672" s="417"/>
      <c r="B672" s="453"/>
      <c r="C672" s="454"/>
      <c r="D672" s="446"/>
      <c r="E672" s="446"/>
      <c r="F672" s="446"/>
      <c r="G672" s="446"/>
      <c r="H672" s="446"/>
      <c r="I672" s="446"/>
      <c r="J672" s="417"/>
      <c r="K672" s="417"/>
      <c r="L672" s="417"/>
      <c r="M672" s="417"/>
      <c r="N672" s="417"/>
      <c r="O672" s="417"/>
      <c r="P672" s="417"/>
      <c r="Q672" s="417"/>
      <c r="R672" s="417"/>
      <c r="S672" s="417"/>
      <c r="T672" s="417"/>
      <c r="U672" s="417"/>
      <c r="V672" s="417"/>
      <c r="W672" s="417"/>
      <c r="X672" s="417"/>
      <c r="Y672" s="417"/>
      <c r="Z672" s="417"/>
    </row>
    <row r="673" spans="1:26" ht="15.75" customHeight="1" x14ac:dyDescent="0.2">
      <c r="A673" s="417"/>
      <c r="B673" s="453"/>
      <c r="C673" s="454"/>
      <c r="D673" s="446"/>
      <c r="E673" s="446"/>
      <c r="F673" s="446"/>
      <c r="G673" s="446"/>
      <c r="H673" s="446"/>
      <c r="I673" s="446"/>
      <c r="J673" s="417"/>
      <c r="K673" s="417"/>
      <c r="L673" s="417"/>
      <c r="M673" s="417"/>
      <c r="N673" s="417"/>
      <c r="O673" s="417"/>
      <c r="P673" s="417"/>
      <c r="Q673" s="417"/>
      <c r="R673" s="417"/>
      <c r="S673" s="417"/>
      <c r="T673" s="417"/>
      <c r="U673" s="417"/>
      <c r="V673" s="417"/>
      <c r="W673" s="417"/>
      <c r="X673" s="417"/>
      <c r="Y673" s="417"/>
      <c r="Z673" s="417"/>
    </row>
    <row r="674" spans="1:26" ht="15.75" customHeight="1" x14ac:dyDescent="0.2">
      <c r="A674" s="417"/>
      <c r="B674" s="453"/>
      <c r="C674" s="454"/>
      <c r="D674" s="446"/>
      <c r="E674" s="446"/>
      <c r="F674" s="446"/>
      <c r="G674" s="446"/>
      <c r="H674" s="446"/>
      <c r="I674" s="446"/>
      <c r="J674" s="417"/>
      <c r="K674" s="417"/>
      <c r="L674" s="417"/>
      <c r="M674" s="417"/>
      <c r="N674" s="417"/>
      <c r="O674" s="417"/>
      <c r="P674" s="417"/>
      <c r="Q674" s="417"/>
      <c r="R674" s="417"/>
      <c r="S674" s="417"/>
      <c r="T674" s="417"/>
      <c r="U674" s="417"/>
      <c r="V674" s="417"/>
      <c r="W674" s="417"/>
      <c r="X674" s="417"/>
      <c r="Y674" s="417"/>
      <c r="Z674" s="417"/>
    </row>
    <row r="675" spans="1:26" ht="15.75" customHeight="1" x14ac:dyDescent="0.2">
      <c r="A675" s="417"/>
      <c r="B675" s="453"/>
      <c r="C675" s="454"/>
      <c r="D675" s="446"/>
      <c r="E675" s="446"/>
      <c r="F675" s="446"/>
      <c r="G675" s="446"/>
      <c r="H675" s="446"/>
      <c r="I675" s="446"/>
      <c r="J675" s="417"/>
      <c r="K675" s="417"/>
      <c r="L675" s="417"/>
      <c r="M675" s="417"/>
      <c r="N675" s="417"/>
      <c r="O675" s="417"/>
      <c r="P675" s="417"/>
      <c r="Q675" s="417"/>
      <c r="R675" s="417"/>
      <c r="S675" s="417"/>
      <c r="T675" s="417"/>
      <c r="U675" s="417"/>
      <c r="V675" s="417"/>
      <c r="W675" s="417"/>
      <c r="X675" s="417"/>
      <c r="Y675" s="417"/>
      <c r="Z675" s="417"/>
    </row>
    <row r="676" spans="1:26" ht="15.75" customHeight="1" x14ac:dyDescent="0.2">
      <c r="A676" s="417"/>
      <c r="B676" s="453"/>
      <c r="C676" s="454"/>
      <c r="D676" s="446"/>
      <c r="E676" s="446"/>
      <c r="F676" s="446"/>
      <c r="G676" s="446"/>
      <c r="H676" s="446"/>
      <c r="I676" s="446"/>
      <c r="J676" s="417"/>
      <c r="K676" s="417"/>
      <c r="L676" s="417"/>
      <c r="M676" s="417"/>
      <c r="N676" s="417"/>
      <c r="O676" s="417"/>
      <c r="P676" s="417"/>
      <c r="Q676" s="417"/>
      <c r="R676" s="417"/>
      <c r="S676" s="417"/>
      <c r="T676" s="417"/>
      <c r="U676" s="417"/>
      <c r="V676" s="417"/>
      <c r="W676" s="417"/>
      <c r="X676" s="417"/>
      <c r="Y676" s="417"/>
      <c r="Z676" s="417"/>
    </row>
    <row r="677" spans="1:26" ht="15.75" customHeight="1" x14ac:dyDescent="0.2">
      <c r="A677" s="417"/>
      <c r="B677" s="453"/>
      <c r="C677" s="454"/>
      <c r="D677" s="446"/>
      <c r="E677" s="446"/>
      <c r="F677" s="446"/>
      <c r="G677" s="446"/>
      <c r="H677" s="446"/>
      <c r="I677" s="446"/>
      <c r="J677" s="417"/>
      <c r="K677" s="417"/>
      <c r="L677" s="417"/>
      <c r="M677" s="417"/>
      <c r="N677" s="417"/>
      <c r="O677" s="417"/>
      <c r="P677" s="417"/>
      <c r="Q677" s="417"/>
      <c r="R677" s="417"/>
      <c r="S677" s="417"/>
      <c r="T677" s="417"/>
      <c r="U677" s="417"/>
      <c r="V677" s="417"/>
      <c r="W677" s="417"/>
      <c r="X677" s="417"/>
      <c r="Y677" s="417"/>
      <c r="Z677" s="417"/>
    </row>
    <row r="678" spans="1:26" ht="15.75" customHeight="1" x14ac:dyDescent="0.2">
      <c r="A678" s="417"/>
      <c r="B678" s="453"/>
      <c r="C678" s="454"/>
      <c r="D678" s="446"/>
      <c r="E678" s="446"/>
      <c r="F678" s="446"/>
      <c r="G678" s="446"/>
      <c r="H678" s="446"/>
      <c r="I678" s="446"/>
      <c r="J678" s="417"/>
      <c r="K678" s="417"/>
      <c r="L678" s="417"/>
      <c r="M678" s="417"/>
      <c r="N678" s="417"/>
      <c r="O678" s="417"/>
      <c r="P678" s="417"/>
      <c r="Q678" s="417"/>
      <c r="R678" s="417"/>
      <c r="S678" s="417"/>
      <c r="T678" s="417"/>
      <c r="U678" s="417"/>
      <c r="V678" s="417"/>
      <c r="W678" s="417"/>
      <c r="X678" s="417"/>
      <c r="Y678" s="417"/>
      <c r="Z678" s="417"/>
    </row>
    <row r="679" spans="1:26" ht="15.75" customHeight="1" x14ac:dyDescent="0.2">
      <c r="A679" s="417"/>
      <c r="B679" s="453"/>
      <c r="C679" s="454"/>
      <c r="D679" s="446"/>
      <c r="E679" s="446"/>
      <c r="F679" s="446"/>
      <c r="G679" s="446"/>
      <c r="H679" s="446"/>
      <c r="I679" s="446"/>
      <c r="J679" s="417"/>
      <c r="K679" s="417"/>
      <c r="L679" s="417"/>
      <c r="M679" s="417"/>
      <c r="N679" s="417"/>
      <c r="O679" s="417"/>
      <c r="P679" s="417"/>
      <c r="Q679" s="417"/>
      <c r="R679" s="417"/>
      <c r="S679" s="417"/>
      <c r="T679" s="417"/>
      <c r="U679" s="417"/>
      <c r="V679" s="417"/>
      <c r="W679" s="417"/>
      <c r="X679" s="417"/>
      <c r="Y679" s="417"/>
      <c r="Z679" s="417"/>
    </row>
    <row r="680" spans="1:26" ht="15.75" customHeight="1" x14ac:dyDescent="0.2">
      <c r="A680" s="417"/>
      <c r="B680" s="453"/>
      <c r="C680" s="454"/>
      <c r="D680" s="446"/>
      <c r="E680" s="446"/>
      <c r="F680" s="446"/>
      <c r="G680" s="446"/>
      <c r="H680" s="446"/>
      <c r="I680" s="446"/>
      <c r="J680" s="417"/>
      <c r="K680" s="417"/>
      <c r="L680" s="417"/>
      <c r="M680" s="417"/>
      <c r="N680" s="417"/>
      <c r="O680" s="417"/>
      <c r="P680" s="417"/>
      <c r="Q680" s="417"/>
      <c r="R680" s="417"/>
      <c r="S680" s="417"/>
      <c r="T680" s="417"/>
      <c r="U680" s="417"/>
      <c r="V680" s="417"/>
      <c r="W680" s="417"/>
      <c r="X680" s="417"/>
      <c r="Y680" s="417"/>
      <c r="Z680" s="417"/>
    </row>
    <row r="681" spans="1:26" ht="15.75" customHeight="1" x14ac:dyDescent="0.2">
      <c r="A681" s="417"/>
      <c r="B681" s="453"/>
      <c r="C681" s="454"/>
      <c r="D681" s="446"/>
      <c r="E681" s="446"/>
      <c r="F681" s="446"/>
      <c r="G681" s="446"/>
      <c r="H681" s="446"/>
      <c r="I681" s="446"/>
      <c r="J681" s="417"/>
      <c r="K681" s="417"/>
      <c r="L681" s="417"/>
      <c r="M681" s="417"/>
      <c r="N681" s="417"/>
      <c r="O681" s="417"/>
      <c r="P681" s="417"/>
      <c r="Q681" s="417"/>
      <c r="R681" s="417"/>
      <c r="S681" s="417"/>
      <c r="T681" s="417"/>
      <c r="U681" s="417"/>
      <c r="V681" s="417"/>
      <c r="W681" s="417"/>
      <c r="X681" s="417"/>
      <c r="Y681" s="417"/>
      <c r="Z681" s="417"/>
    </row>
    <row r="682" spans="1:26" ht="15.75" customHeight="1" x14ac:dyDescent="0.2">
      <c r="A682" s="417"/>
      <c r="B682" s="453"/>
      <c r="C682" s="454"/>
      <c r="D682" s="446"/>
      <c r="E682" s="446"/>
      <c r="F682" s="446"/>
      <c r="G682" s="446"/>
      <c r="H682" s="446"/>
      <c r="I682" s="446"/>
      <c r="J682" s="417"/>
      <c r="K682" s="417"/>
      <c r="L682" s="417"/>
      <c r="M682" s="417"/>
      <c r="N682" s="417"/>
      <c r="O682" s="417"/>
      <c r="P682" s="417"/>
      <c r="Q682" s="417"/>
      <c r="R682" s="417"/>
      <c r="S682" s="417"/>
      <c r="T682" s="417"/>
      <c r="U682" s="417"/>
      <c r="V682" s="417"/>
      <c r="W682" s="417"/>
      <c r="X682" s="417"/>
      <c r="Y682" s="417"/>
      <c r="Z682" s="417"/>
    </row>
    <row r="683" spans="1:26" ht="15.75" customHeight="1" x14ac:dyDescent="0.2">
      <c r="A683" s="417"/>
      <c r="B683" s="453"/>
      <c r="C683" s="454"/>
      <c r="D683" s="446"/>
      <c r="E683" s="446"/>
      <c r="F683" s="446"/>
      <c r="G683" s="446"/>
      <c r="H683" s="446"/>
      <c r="I683" s="446"/>
      <c r="J683" s="417"/>
      <c r="K683" s="417"/>
      <c r="L683" s="417"/>
      <c r="M683" s="417"/>
      <c r="N683" s="417"/>
      <c r="O683" s="417"/>
      <c r="P683" s="417"/>
      <c r="Q683" s="417"/>
      <c r="R683" s="417"/>
      <c r="S683" s="417"/>
      <c r="T683" s="417"/>
      <c r="U683" s="417"/>
      <c r="V683" s="417"/>
      <c r="W683" s="417"/>
      <c r="X683" s="417"/>
      <c r="Y683" s="417"/>
      <c r="Z683" s="417"/>
    </row>
    <row r="684" spans="1:26" ht="15.75" customHeight="1" x14ac:dyDescent="0.2">
      <c r="A684" s="417"/>
      <c r="B684" s="453"/>
      <c r="C684" s="454"/>
      <c r="D684" s="446"/>
      <c r="E684" s="446"/>
      <c r="F684" s="446"/>
      <c r="G684" s="446"/>
      <c r="H684" s="446"/>
      <c r="I684" s="446"/>
      <c r="J684" s="417"/>
      <c r="K684" s="417"/>
      <c r="L684" s="417"/>
      <c r="M684" s="417"/>
      <c r="N684" s="417"/>
      <c r="O684" s="417"/>
      <c r="P684" s="417"/>
      <c r="Q684" s="417"/>
      <c r="R684" s="417"/>
      <c r="S684" s="417"/>
      <c r="T684" s="417"/>
      <c r="U684" s="417"/>
      <c r="V684" s="417"/>
      <c r="W684" s="417"/>
      <c r="X684" s="417"/>
      <c r="Y684" s="417"/>
      <c r="Z684" s="417"/>
    </row>
    <row r="685" spans="1:26" ht="15.75" customHeight="1" x14ac:dyDescent="0.2">
      <c r="A685" s="417"/>
      <c r="B685" s="453"/>
      <c r="C685" s="454"/>
      <c r="D685" s="446"/>
      <c r="E685" s="446"/>
      <c r="F685" s="446"/>
      <c r="G685" s="446"/>
      <c r="H685" s="446"/>
      <c r="I685" s="446"/>
      <c r="J685" s="417"/>
      <c r="K685" s="417"/>
      <c r="L685" s="417"/>
      <c r="M685" s="417"/>
      <c r="N685" s="417"/>
      <c r="O685" s="417"/>
      <c r="P685" s="417"/>
      <c r="Q685" s="417"/>
      <c r="R685" s="417"/>
      <c r="S685" s="417"/>
      <c r="T685" s="417"/>
      <c r="U685" s="417"/>
      <c r="V685" s="417"/>
      <c r="W685" s="417"/>
      <c r="X685" s="417"/>
      <c r="Y685" s="417"/>
      <c r="Z685" s="417"/>
    </row>
    <row r="686" spans="1:26" ht="15.75" customHeight="1" x14ac:dyDescent="0.2">
      <c r="A686" s="417"/>
      <c r="B686" s="453"/>
      <c r="C686" s="454"/>
      <c r="D686" s="446"/>
      <c r="E686" s="446"/>
      <c r="F686" s="446"/>
      <c r="G686" s="446"/>
      <c r="H686" s="446"/>
      <c r="I686" s="446"/>
      <c r="J686" s="417"/>
      <c r="K686" s="417"/>
      <c r="L686" s="417"/>
      <c r="M686" s="417"/>
      <c r="N686" s="417"/>
      <c r="O686" s="417"/>
      <c r="P686" s="417"/>
      <c r="Q686" s="417"/>
      <c r="R686" s="417"/>
      <c r="S686" s="417"/>
      <c r="T686" s="417"/>
      <c r="U686" s="417"/>
      <c r="V686" s="417"/>
      <c r="W686" s="417"/>
      <c r="X686" s="417"/>
      <c r="Y686" s="417"/>
      <c r="Z686" s="417"/>
    </row>
    <row r="687" spans="1:26" ht="15.75" customHeight="1" x14ac:dyDescent="0.2">
      <c r="A687" s="417"/>
      <c r="B687" s="453"/>
      <c r="C687" s="454"/>
      <c r="D687" s="446"/>
      <c r="E687" s="446"/>
      <c r="F687" s="446"/>
      <c r="G687" s="446"/>
      <c r="H687" s="446"/>
      <c r="I687" s="446"/>
      <c r="J687" s="417"/>
      <c r="K687" s="417"/>
      <c r="L687" s="417"/>
      <c r="M687" s="417"/>
      <c r="N687" s="417"/>
      <c r="O687" s="417"/>
      <c r="P687" s="417"/>
      <c r="Q687" s="417"/>
      <c r="R687" s="417"/>
      <c r="S687" s="417"/>
      <c r="T687" s="417"/>
      <c r="U687" s="417"/>
      <c r="V687" s="417"/>
      <c r="W687" s="417"/>
      <c r="X687" s="417"/>
      <c r="Y687" s="417"/>
      <c r="Z687" s="417"/>
    </row>
    <row r="688" spans="1:26" ht="15.75" customHeight="1" x14ac:dyDescent="0.2">
      <c r="A688" s="417"/>
      <c r="B688" s="453"/>
      <c r="C688" s="454"/>
      <c r="D688" s="446"/>
      <c r="E688" s="446"/>
      <c r="F688" s="446"/>
      <c r="G688" s="446"/>
      <c r="H688" s="446"/>
      <c r="I688" s="446"/>
      <c r="J688" s="417"/>
      <c r="K688" s="417"/>
      <c r="L688" s="417"/>
      <c r="M688" s="417"/>
      <c r="N688" s="417"/>
      <c r="O688" s="417"/>
      <c r="P688" s="417"/>
      <c r="Q688" s="417"/>
      <c r="R688" s="417"/>
      <c r="S688" s="417"/>
      <c r="T688" s="417"/>
      <c r="U688" s="417"/>
      <c r="V688" s="417"/>
      <c r="W688" s="417"/>
      <c r="X688" s="417"/>
      <c r="Y688" s="417"/>
      <c r="Z688" s="417"/>
    </row>
    <row r="689" spans="1:26" ht="15.75" customHeight="1" x14ac:dyDescent="0.2">
      <c r="A689" s="417"/>
      <c r="B689" s="453"/>
      <c r="C689" s="454"/>
      <c r="D689" s="446"/>
      <c r="E689" s="446"/>
      <c r="F689" s="446"/>
      <c r="G689" s="446"/>
      <c r="H689" s="446"/>
      <c r="I689" s="446"/>
      <c r="J689" s="417"/>
      <c r="K689" s="417"/>
      <c r="L689" s="417"/>
      <c r="M689" s="417"/>
      <c r="N689" s="417"/>
      <c r="O689" s="417"/>
      <c r="P689" s="417"/>
      <c r="Q689" s="417"/>
      <c r="R689" s="417"/>
      <c r="S689" s="417"/>
      <c r="T689" s="417"/>
      <c r="U689" s="417"/>
      <c r="V689" s="417"/>
      <c r="W689" s="417"/>
      <c r="X689" s="417"/>
      <c r="Y689" s="417"/>
      <c r="Z689" s="417"/>
    </row>
    <row r="690" spans="1:26" ht="15.75" customHeight="1" x14ac:dyDescent="0.2">
      <c r="A690" s="417"/>
      <c r="B690" s="453"/>
      <c r="C690" s="454"/>
      <c r="D690" s="446"/>
      <c r="E690" s="446"/>
      <c r="F690" s="446"/>
      <c r="G690" s="446"/>
      <c r="H690" s="446"/>
      <c r="I690" s="446"/>
      <c r="J690" s="417"/>
      <c r="K690" s="417"/>
      <c r="L690" s="417"/>
      <c r="M690" s="417"/>
      <c r="N690" s="417"/>
      <c r="O690" s="417"/>
      <c r="P690" s="417"/>
      <c r="Q690" s="417"/>
      <c r="R690" s="417"/>
      <c r="S690" s="417"/>
      <c r="T690" s="417"/>
      <c r="U690" s="417"/>
      <c r="V690" s="417"/>
      <c r="W690" s="417"/>
      <c r="X690" s="417"/>
      <c r="Y690" s="417"/>
      <c r="Z690" s="417"/>
    </row>
    <row r="691" spans="1:26" ht="15.75" customHeight="1" x14ac:dyDescent="0.2">
      <c r="A691" s="417"/>
      <c r="B691" s="453"/>
      <c r="C691" s="454"/>
      <c r="D691" s="446"/>
      <c r="E691" s="446"/>
      <c r="F691" s="446"/>
      <c r="G691" s="446"/>
      <c r="H691" s="446"/>
      <c r="I691" s="446"/>
      <c r="J691" s="417"/>
      <c r="K691" s="417"/>
      <c r="L691" s="417"/>
      <c r="M691" s="417"/>
      <c r="N691" s="417"/>
      <c r="O691" s="417"/>
      <c r="P691" s="417"/>
      <c r="Q691" s="417"/>
      <c r="R691" s="417"/>
      <c r="S691" s="417"/>
      <c r="T691" s="417"/>
      <c r="U691" s="417"/>
      <c r="V691" s="417"/>
      <c r="W691" s="417"/>
      <c r="X691" s="417"/>
      <c r="Y691" s="417"/>
      <c r="Z691" s="417"/>
    </row>
    <row r="692" spans="1:26" ht="15.75" customHeight="1" x14ac:dyDescent="0.2">
      <c r="A692" s="417"/>
      <c r="B692" s="453"/>
      <c r="C692" s="454"/>
      <c r="D692" s="446"/>
      <c r="E692" s="446"/>
      <c r="F692" s="446"/>
      <c r="G692" s="446"/>
      <c r="H692" s="446"/>
      <c r="I692" s="446"/>
      <c r="J692" s="417"/>
      <c r="K692" s="417"/>
      <c r="L692" s="417"/>
      <c r="M692" s="417"/>
      <c r="N692" s="417"/>
      <c r="O692" s="417"/>
      <c r="P692" s="417"/>
      <c r="Q692" s="417"/>
      <c r="R692" s="417"/>
      <c r="S692" s="417"/>
      <c r="T692" s="417"/>
      <c r="U692" s="417"/>
      <c r="V692" s="417"/>
      <c r="W692" s="417"/>
      <c r="X692" s="417"/>
      <c r="Y692" s="417"/>
      <c r="Z692" s="417"/>
    </row>
    <row r="693" spans="1:26" ht="15.75" customHeight="1" x14ac:dyDescent="0.2">
      <c r="A693" s="417"/>
      <c r="B693" s="453"/>
      <c r="C693" s="454"/>
      <c r="D693" s="446"/>
      <c r="E693" s="446"/>
      <c r="F693" s="446"/>
      <c r="G693" s="446"/>
      <c r="H693" s="446"/>
      <c r="I693" s="446"/>
      <c r="J693" s="417"/>
      <c r="K693" s="417"/>
      <c r="L693" s="417"/>
      <c r="M693" s="417"/>
      <c r="N693" s="417"/>
      <c r="O693" s="417"/>
      <c r="P693" s="417"/>
      <c r="Q693" s="417"/>
      <c r="R693" s="417"/>
      <c r="S693" s="417"/>
      <c r="T693" s="417"/>
      <c r="U693" s="417"/>
      <c r="V693" s="417"/>
      <c r="W693" s="417"/>
      <c r="X693" s="417"/>
      <c r="Y693" s="417"/>
      <c r="Z693" s="417"/>
    </row>
    <row r="694" spans="1:26" ht="15.75" customHeight="1" x14ac:dyDescent="0.2">
      <c r="A694" s="417"/>
      <c r="B694" s="453"/>
      <c r="C694" s="454"/>
      <c r="D694" s="446"/>
      <c r="E694" s="446"/>
      <c r="F694" s="446"/>
      <c r="G694" s="446"/>
      <c r="H694" s="446"/>
      <c r="I694" s="446"/>
      <c r="J694" s="417"/>
      <c r="K694" s="417"/>
      <c r="L694" s="417"/>
      <c r="M694" s="417"/>
      <c r="N694" s="417"/>
      <c r="O694" s="417"/>
      <c r="P694" s="417"/>
      <c r="Q694" s="417"/>
      <c r="R694" s="417"/>
      <c r="S694" s="417"/>
      <c r="T694" s="417"/>
      <c r="U694" s="417"/>
      <c r="V694" s="417"/>
      <c r="W694" s="417"/>
      <c r="X694" s="417"/>
      <c r="Y694" s="417"/>
      <c r="Z694" s="417"/>
    </row>
    <row r="695" spans="1:26" ht="15.75" customHeight="1" x14ac:dyDescent="0.2">
      <c r="A695" s="417"/>
      <c r="B695" s="453"/>
      <c r="C695" s="454"/>
      <c r="D695" s="446"/>
      <c r="E695" s="446"/>
      <c r="F695" s="446"/>
      <c r="G695" s="446"/>
      <c r="H695" s="446"/>
      <c r="I695" s="446"/>
      <c r="J695" s="417"/>
      <c r="K695" s="417"/>
      <c r="L695" s="417"/>
      <c r="M695" s="417"/>
      <c r="N695" s="417"/>
      <c r="O695" s="417"/>
      <c r="P695" s="417"/>
      <c r="Q695" s="417"/>
      <c r="R695" s="417"/>
      <c r="S695" s="417"/>
      <c r="T695" s="417"/>
      <c r="U695" s="417"/>
      <c r="V695" s="417"/>
      <c r="W695" s="417"/>
      <c r="X695" s="417"/>
      <c r="Y695" s="417"/>
      <c r="Z695" s="417"/>
    </row>
    <row r="696" spans="1:26" ht="15.75" customHeight="1" x14ac:dyDescent="0.2">
      <c r="A696" s="417"/>
      <c r="B696" s="453"/>
      <c r="C696" s="454"/>
      <c r="D696" s="446"/>
      <c r="E696" s="446"/>
      <c r="F696" s="446"/>
      <c r="G696" s="446"/>
      <c r="H696" s="446"/>
      <c r="I696" s="446"/>
      <c r="J696" s="417"/>
      <c r="K696" s="417"/>
      <c r="L696" s="417"/>
      <c r="M696" s="417"/>
      <c r="N696" s="417"/>
      <c r="O696" s="417"/>
      <c r="P696" s="417"/>
      <c r="Q696" s="417"/>
      <c r="R696" s="417"/>
      <c r="S696" s="417"/>
      <c r="T696" s="417"/>
      <c r="U696" s="417"/>
      <c r="V696" s="417"/>
      <c r="W696" s="417"/>
      <c r="X696" s="417"/>
      <c r="Y696" s="417"/>
      <c r="Z696" s="417"/>
    </row>
    <row r="697" spans="1:26" ht="15.75" customHeight="1" x14ac:dyDescent="0.2">
      <c r="A697" s="417"/>
      <c r="B697" s="453"/>
      <c r="C697" s="454"/>
      <c r="D697" s="446"/>
      <c r="E697" s="446"/>
      <c r="F697" s="446"/>
      <c r="G697" s="446"/>
      <c r="H697" s="446"/>
      <c r="I697" s="446"/>
      <c r="J697" s="417"/>
      <c r="K697" s="417"/>
      <c r="L697" s="417"/>
      <c r="M697" s="417"/>
      <c r="N697" s="417"/>
      <c r="O697" s="417"/>
      <c r="P697" s="417"/>
      <c r="Q697" s="417"/>
      <c r="R697" s="417"/>
      <c r="S697" s="417"/>
      <c r="T697" s="417"/>
      <c r="U697" s="417"/>
      <c r="V697" s="417"/>
      <c r="W697" s="417"/>
      <c r="X697" s="417"/>
      <c r="Y697" s="417"/>
      <c r="Z697" s="417"/>
    </row>
    <row r="698" spans="1:26" ht="15.75" customHeight="1" x14ac:dyDescent="0.2">
      <c r="A698" s="417"/>
      <c r="B698" s="453"/>
      <c r="C698" s="454"/>
      <c r="D698" s="446"/>
      <c r="E698" s="446"/>
      <c r="F698" s="446"/>
      <c r="G698" s="446"/>
      <c r="H698" s="446"/>
      <c r="I698" s="446"/>
      <c r="J698" s="417"/>
      <c r="K698" s="417"/>
      <c r="L698" s="417"/>
      <c r="M698" s="417"/>
      <c r="N698" s="417"/>
      <c r="O698" s="417"/>
      <c r="P698" s="417"/>
      <c r="Q698" s="417"/>
      <c r="R698" s="417"/>
      <c r="S698" s="417"/>
      <c r="T698" s="417"/>
      <c r="U698" s="417"/>
      <c r="V698" s="417"/>
      <c r="W698" s="417"/>
      <c r="X698" s="417"/>
      <c r="Y698" s="417"/>
      <c r="Z698" s="417"/>
    </row>
    <row r="699" spans="1:26" ht="15.75" customHeight="1" x14ac:dyDescent="0.2">
      <c r="A699" s="417"/>
      <c r="B699" s="453"/>
      <c r="C699" s="454"/>
      <c r="D699" s="446"/>
      <c r="E699" s="446"/>
      <c r="F699" s="446"/>
      <c r="G699" s="446"/>
      <c r="H699" s="446"/>
      <c r="I699" s="446"/>
      <c r="J699" s="417"/>
      <c r="K699" s="417"/>
      <c r="L699" s="417"/>
      <c r="M699" s="417"/>
      <c r="N699" s="417"/>
      <c r="O699" s="417"/>
      <c r="P699" s="417"/>
      <c r="Q699" s="417"/>
      <c r="R699" s="417"/>
      <c r="S699" s="417"/>
      <c r="T699" s="417"/>
      <c r="U699" s="417"/>
      <c r="V699" s="417"/>
      <c r="W699" s="417"/>
      <c r="X699" s="417"/>
      <c r="Y699" s="417"/>
      <c r="Z699" s="417"/>
    </row>
    <row r="700" spans="1:26" ht="15.75" customHeight="1" x14ac:dyDescent="0.2">
      <c r="A700" s="417"/>
      <c r="B700" s="453"/>
      <c r="C700" s="454"/>
      <c r="D700" s="446"/>
      <c r="E700" s="446"/>
      <c r="F700" s="446"/>
      <c r="G700" s="446"/>
      <c r="H700" s="446"/>
      <c r="I700" s="446"/>
      <c r="J700" s="417"/>
      <c r="K700" s="417"/>
      <c r="L700" s="417"/>
      <c r="M700" s="417"/>
      <c r="N700" s="417"/>
      <c r="O700" s="417"/>
      <c r="P700" s="417"/>
      <c r="Q700" s="417"/>
      <c r="R700" s="417"/>
      <c r="S700" s="417"/>
      <c r="T700" s="417"/>
      <c r="U700" s="417"/>
      <c r="V700" s="417"/>
      <c r="W700" s="417"/>
      <c r="X700" s="417"/>
      <c r="Y700" s="417"/>
      <c r="Z700" s="417"/>
    </row>
    <row r="701" spans="1:26" ht="15.75" customHeight="1" x14ac:dyDescent="0.2">
      <c r="A701" s="417"/>
      <c r="B701" s="453"/>
      <c r="C701" s="454"/>
      <c r="D701" s="446"/>
      <c r="E701" s="446"/>
      <c r="F701" s="446"/>
      <c r="G701" s="446"/>
      <c r="H701" s="446"/>
      <c r="I701" s="446"/>
      <c r="J701" s="417"/>
      <c r="K701" s="417"/>
      <c r="L701" s="417"/>
      <c r="M701" s="417"/>
      <c r="N701" s="417"/>
      <c r="O701" s="417"/>
      <c r="P701" s="417"/>
      <c r="Q701" s="417"/>
      <c r="R701" s="417"/>
      <c r="S701" s="417"/>
      <c r="T701" s="417"/>
      <c r="U701" s="417"/>
      <c r="V701" s="417"/>
      <c r="W701" s="417"/>
      <c r="X701" s="417"/>
      <c r="Y701" s="417"/>
      <c r="Z701" s="417"/>
    </row>
    <row r="702" spans="1:26" ht="15.75" customHeight="1" x14ac:dyDescent="0.2">
      <c r="A702" s="417"/>
      <c r="B702" s="453"/>
      <c r="C702" s="454"/>
      <c r="D702" s="446"/>
      <c r="E702" s="446"/>
      <c r="F702" s="446"/>
      <c r="G702" s="446"/>
      <c r="H702" s="446"/>
      <c r="I702" s="446"/>
      <c r="J702" s="417"/>
      <c r="K702" s="417"/>
      <c r="L702" s="417"/>
      <c r="M702" s="417"/>
      <c r="N702" s="417"/>
      <c r="O702" s="417"/>
      <c r="P702" s="417"/>
      <c r="Q702" s="417"/>
      <c r="R702" s="417"/>
      <c r="S702" s="417"/>
      <c r="T702" s="417"/>
      <c r="U702" s="417"/>
      <c r="V702" s="417"/>
      <c r="W702" s="417"/>
      <c r="X702" s="417"/>
      <c r="Y702" s="417"/>
      <c r="Z702" s="417"/>
    </row>
    <row r="703" spans="1:26" ht="15.75" customHeight="1" x14ac:dyDescent="0.2">
      <c r="A703" s="417"/>
      <c r="B703" s="453"/>
      <c r="C703" s="454"/>
      <c r="D703" s="446"/>
      <c r="E703" s="446"/>
      <c r="F703" s="446"/>
      <c r="G703" s="446"/>
      <c r="H703" s="446"/>
      <c r="I703" s="446"/>
      <c r="J703" s="417"/>
      <c r="K703" s="417"/>
      <c r="L703" s="417"/>
      <c r="M703" s="417"/>
      <c r="N703" s="417"/>
      <c r="O703" s="417"/>
      <c r="P703" s="417"/>
      <c r="Q703" s="417"/>
      <c r="R703" s="417"/>
      <c r="S703" s="417"/>
      <c r="T703" s="417"/>
      <c r="U703" s="417"/>
      <c r="V703" s="417"/>
      <c r="W703" s="417"/>
      <c r="X703" s="417"/>
      <c r="Y703" s="417"/>
      <c r="Z703" s="417"/>
    </row>
    <row r="704" spans="1:26" ht="15.75" customHeight="1" x14ac:dyDescent="0.2">
      <c r="A704" s="417"/>
      <c r="B704" s="453"/>
      <c r="C704" s="454"/>
      <c r="D704" s="446"/>
      <c r="E704" s="446"/>
      <c r="F704" s="446"/>
      <c r="G704" s="446"/>
      <c r="H704" s="446"/>
      <c r="I704" s="446"/>
      <c r="J704" s="417"/>
      <c r="K704" s="417"/>
      <c r="L704" s="417"/>
      <c r="M704" s="417"/>
      <c r="N704" s="417"/>
      <c r="O704" s="417"/>
      <c r="P704" s="417"/>
      <c r="Q704" s="417"/>
      <c r="R704" s="417"/>
      <c r="S704" s="417"/>
      <c r="T704" s="417"/>
      <c r="U704" s="417"/>
      <c r="V704" s="417"/>
      <c r="W704" s="417"/>
      <c r="X704" s="417"/>
      <c r="Y704" s="417"/>
      <c r="Z704" s="417"/>
    </row>
    <row r="705" spans="1:26" ht="15.75" customHeight="1" x14ac:dyDescent="0.2">
      <c r="A705" s="417"/>
      <c r="B705" s="453"/>
      <c r="C705" s="454"/>
      <c r="D705" s="446"/>
      <c r="E705" s="446"/>
      <c r="F705" s="446"/>
      <c r="G705" s="446"/>
      <c r="H705" s="446"/>
      <c r="I705" s="446"/>
      <c r="J705" s="417"/>
      <c r="K705" s="417"/>
      <c r="L705" s="417"/>
      <c r="M705" s="417"/>
      <c r="N705" s="417"/>
      <c r="O705" s="417"/>
      <c r="P705" s="417"/>
      <c r="Q705" s="417"/>
      <c r="R705" s="417"/>
      <c r="S705" s="417"/>
      <c r="T705" s="417"/>
      <c r="U705" s="417"/>
      <c r="V705" s="417"/>
      <c r="W705" s="417"/>
      <c r="X705" s="417"/>
      <c r="Y705" s="417"/>
      <c r="Z705" s="417"/>
    </row>
    <row r="706" spans="1:26" ht="15.75" customHeight="1" x14ac:dyDescent="0.2">
      <c r="A706" s="417"/>
      <c r="B706" s="453"/>
      <c r="C706" s="454"/>
      <c r="D706" s="446"/>
      <c r="E706" s="446"/>
      <c r="F706" s="446"/>
      <c r="G706" s="446"/>
      <c r="H706" s="446"/>
      <c r="I706" s="446"/>
      <c r="J706" s="417"/>
      <c r="K706" s="417"/>
      <c r="L706" s="417"/>
      <c r="M706" s="417"/>
      <c r="N706" s="417"/>
      <c r="O706" s="417"/>
      <c r="P706" s="417"/>
      <c r="Q706" s="417"/>
      <c r="R706" s="417"/>
      <c r="S706" s="417"/>
      <c r="T706" s="417"/>
      <c r="U706" s="417"/>
      <c r="V706" s="417"/>
      <c r="W706" s="417"/>
      <c r="X706" s="417"/>
      <c r="Y706" s="417"/>
      <c r="Z706" s="417"/>
    </row>
    <row r="707" spans="1:26" ht="15.75" customHeight="1" x14ac:dyDescent="0.2">
      <c r="A707" s="417"/>
      <c r="B707" s="453"/>
      <c r="C707" s="454"/>
      <c r="D707" s="446"/>
      <c r="E707" s="446"/>
      <c r="F707" s="446"/>
      <c r="G707" s="446"/>
      <c r="H707" s="446"/>
      <c r="I707" s="446"/>
      <c r="J707" s="417"/>
      <c r="K707" s="417"/>
      <c r="L707" s="417"/>
      <c r="M707" s="417"/>
      <c r="N707" s="417"/>
      <c r="O707" s="417"/>
      <c r="P707" s="417"/>
      <c r="Q707" s="417"/>
      <c r="R707" s="417"/>
      <c r="S707" s="417"/>
      <c r="T707" s="417"/>
      <c r="U707" s="417"/>
      <c r="V707" s="417"/>
      <c r="W707" s="417"/>
      <c r="X707" s="417"/>
      <c r="Y707" s="417"/>
      <c r="Z707" s="417"/>
    </row>
    <row r="708" spans="1:26" ht="15.75" customHeight="1" x14ac:dyDescent="0.2">
      <c r="A708" s="417"/>
      <c r="B708" s="453"/>
      <c r="C708" s="454"/>
      <c r="D708" s="446"/>
      <c r="E708" s="446"/>
      <c r="F708" s="446"/>
      <c r="G708" s="446"/>
      <c r="H708" s="446"/>
      <c r="I708" s="446"/>
      <c r="J708" s="417"/>
      <c r="K708" s="417"/>
      <c r="L708" s="417"/>
      <c r="M708" s="417"/>
      <c r="N708" s="417"/>
      <c r="O708" s="417"/>
      <c r="P708" s="417"/>
      <c r="Q708" s="417"/>
      <c r="R708" s="417"/>
      <c r="S708" s="417"/>
      <c r="T708" s="417"/>
      <c r="U708" s="417"/>
      <c r="V708" s="417"/>
      <c r="W708" s="417"/>
      <c r="X708" s="417"/>
      <c r="Y708" s="417"/>
      <c r="Z708" s="417"/>
    </row>
    <row r="709" spans="1:26" ht="15.75" customHeight="1" x14ac:dyDescent="0.2">
      <c r="A709" s="417"/>
      <c r="B709" s="453"/>
      <c r="C709" s="454"/>
      <c r="D709" s="446"/>
      <c r="E709" s="446"/>
      <c r="F709" s="446"/>
      <c r="G709" s="446"/>
      <c r="H709" s="446"/>
      <c r="I709" s="446"/>
      <c r="J709" s="417"/>
      <c r="K709" s="417"/>
      <c r="L709" s="417"/>
      <c r="M709" s="417"/>
      <c r="N709" s="417"/>
      <c r="O709" s="417"/>
      <c r="P709" s="417"/>
      <c r="Q709" s="417"/>
      <c r="R709" s="417"/>
      <c r="S709" s="417"/>
      <c r="T709" s="417"/>
      <c r="U709" s="417"/>
      <c r="V709" s="417"/>
      <c r="W709" s="417"/>
      <c r="X709" s="417"/>
      <c r="Y709" s="417"/>
      <c r="Z709" s="417"/>
    </row>
    <row r="710" spans="1:26" ht="15.75" customHeight="1" x14ac:dyDescent="0.2">
      <c r="A710" s="417"/>
      <c r="B710" s="453"/>
      <c r="C710" s="454"/>
      <c r="D710" s="446"/>
      <c r="E710" s="446"/>
      <c r="F710" s="446"/>
      <c r="G710" s="446"/>
      <c r="H710" s="446"/>
      <c r="I710" s="446"/>
      <c r="J710" s="417"/>
      <c r="K710" s="417"/>
      <c r="L710" s="417"/>
      <c r="M710" s="417"/>
      <c r="N710" s="417"/>
      <c r="O710" s="417"/>
      <c r="P710" s="417"/>
      <c r="Q710" s="417"/>
      <c r="R710" s="417"/>
      <c r="S710" s="417"/>
      <c r="T710" s="417"/>
      <c r="U710" s="417"/>
      <c r="V710" s="417"/>
      <c r="W710" s="417"/>
      <c r="X710" s="417"/>
      <c r="Y710" s="417"/>
      <c r="Z710" s="417"/>
    </row>
    <row r="711" spans="1:26" ht="15.75" customHeight="1" x14ac:dyDescent="0.2">
      <c r="A711" s="417"/>
      <c r="B711" s="453"/>
      <c r="C711" s="454"/>
      <c r="D711" s="446"/>
      <c r="E711" s="446"/>
      <c r="F711" s="446"/>
      <c r="G711" s="446"/>
      <c r="H711" s="446"/>
      <c r="I711" s="446"/>
      <c r="J711" s="417"/>
      <c r="K711" s="417"/>
      <c r="L711" s="417"/>
      <c r="M711" s="417"/>
      <c r="N711" s="417"/>
      <c r="O711" s="417"/>
      <c r="P711" s="417"/>
      <c r="Q711" s="417"/>
      <c r="R711" s="417"/>
      <c r="S711" s="417"/>
      <c r="T711" s="417"/>
      <c r="U711" s="417"/>
      <c r="V711" s="417"/>
      <c r="W711" s="417"/>
      <c r="X711" s="417"/>
      <c r="Y711" s="417"/>
      <c r="Z711" s="417"/>
    </row>
    <row r="712" spans="1:26" ht="15.75" customHeight="1" x14ac:dyDescent="0.2">
      <c r="A712" s="417"/>
      <c r="B712" s="453"/>
      <c r="C712" s="454"/>
      <c r="D712" s="446"/>
      <c r="E712" s="446"/>
      <c r="F712" s="446"/>
      <c r="G712" s="446"/>
      <c r="H712" s="446"/>
      <c r="I712" s="446"/>
      <c r="J712" s="417"/>
      <c r="K712" s="417"/>
      <c r="L712" s="417"/>
      <c r="M712" s="417"/>
      <c r="N712" s="417"/>
      <c r="O712" s="417"/>
      <c r="P712" s="417"/>
      <c r="Q712" s="417"/>
      <c r="R712" s="417"/>
      <c r="S712" s="417"/>
      <c r="T712" s="417"/>
      <c r="U712" s="417"/>
      <c r="V712" s="417"/>
      <c r="W712" s="417"/>
      <c r="X712" s="417"/>
      <c r="Y712" s="417"/>
      <c r="Z712" s="417"/>
    </row>
    <row r="713" spans="1:26" ht="15.75" customHeight="1" x14ac:dyDescent="0.2">
      <c r="A713" s="417"/>
      <c r="B713" s="453"/>
      <c r="C713" s="454"/>
      <c r="D713" s="446"/>
      <c r="E713" s="446"/>
      <c r="F713" s="446"/>
      <c r="G713" s="446"/>
      <c r="H713" s="446"/>
      <c r="I713" s="446"/>
      <c r="J713" s="417"/>
      <c r="K713" s="417"/>
      <c r="L713" s="417"/>
      <c r="M713" s="417"/>
      <c r="N713" s="417"/>
      <c r="O713" s="417"/>
      <c r="P713" s="417"/>
      <c r="Q713" s="417"/>
      <c r="R713" s="417"/>
      <c r="S713" s="417"/>
      <c r="T713" s="417"/>
      <c r="U713" s="417"/>
      <c r="V713" s="417"/>
      <c r="W713" s="417"/>
      <c r="X713" s="417"/>
      <c r="Y713" s="417"/>
      <c r="Z713" s="417"/>
    </row>
    <row r="714" spans="1:26" ht="15.75" customHeight="1" x14ac:dyDescent="0.2">
      <c r="A714" s="417"/>
      <c r="B714" s="453"/>
      <c r="C714" s="454"/>
      <c r="D714" s="446"/>
      <c r="E714" s="446"/>
      <c r="F714" s="446"/>
      <c r="G714" s="446"/>
      <c r="H714" s="446"/>
      <c r="I714" s="446"/>
      <c r="J714" s="417"/>
      <c r="K714" s="417"/>
      <c r="L714" s="417"/>
      <c r="M714" s="417"/>
      <c r="N714" s="417"/>
      <c r="O714" s="417"/>
      <c r="P714" s="417"/>
      <c r="Q714" s="417"/>
      <c r="R714" s="417"/>
      <c r="S714" s="417"/>
      <c r="T714" s="417"/>
      <c r="U714" s="417"/>
      <c r="V714" s="417"/>
      <c r="W714" s="417"/>
      <c r="X714" s="417"/>
      <c r="Y714" s="417"/>
      <c r="Z714" s="417"/>
    </row>
    <row r="715" spans="1:26" ht="15.75" customHeight="1" x14ac:dyDescent="0.2">
      <c r="A715" s="417"/>
      <c r="B715" s="453"/>
      <c r="C715" s="454"/>
      <c r="D715" s="446"/>
      <c r="E715" s="446"/>
      <c r="F715" s="446"/>
      <c r="G715" s="446"/>
      <c r="H715" s="446"/>
      <c r="I715" s="446"/>
      <c r="J715" s="417"/>
      <c r="K715" s="417"/>
      <c r="L715" s="417"/>
      <c r="M715" s="417"/>
      <c r="N715" s="417"/>
      <c r="O715" s="417"/>
      <c r="P715" s="417"/>
      <c r="Q715" s="417"/>
      <c r="R715" s="417"/>
      <c r="S715" s="417"/>
      <c r="T715" s="417"/>
      <c r="U715" s="417"/>
      <c r="V715" s="417"/>
      <c r="W715" s="417"/>
      <c r="X715" s="417"/>
      <c r="Y715" s="417"/>
      <c r="Z715" s="417"/>
    </row>
    <row r="716" spans="1:26" ht="15.75" customHeight="1" x14ac:dyDescent="0.2">
      <c r="A716" s="417"/>
      <c r="B716" s="453"/>
      <c r="C716" s="454"/>
      <c r="D716" s="446"/>
      <c r="E716" s="446"/>
      <c r="F716" s="446"/>
      <c r="G716" s="446"/>
      <c r="H716" s="446"/>
      <c r="I716" s="446"/>
      <c r="J716" s="417"/>
      <c r="K716" s="417"/>
      <c r="L716" s="417"/>
      <c r="M716" s="417"/>
      <c r="N716" s="417"/>
      <c r="O716" s="417"/>
      <c r="P716" s="417"/>
      <c r="Q716" s="417"/>
      <c r="R716" s="417"/>
      <c r="S716" s="417"/>
      <c r="T716" s="417"/>
      <c r="U716" s="417"/>
      <c r="V716" s="417"/>
      <c r="W716" s="417"/>
      <c r="X716" s="417"/>
      <c r="Y716" s="417"/>
      <c r="Z716" s="417"/>
    </row>
    <row r="717" spans="1:26" ht="15.75" customHeight="1" x14ac:dyDescent="0.2">
      <c r="A717" s="417"/>
      <c r="B717" s="453"/>
      <c r="C717" s="454"/>
      <c r="D717" s="446"/>
      <c r="E717" s="446"/>
      <c r="F717" s="446"/>
      <c r="G717" s="446"/>
      <c r="H717" s="446"/>
      <c r="I717" s="446"/>
      <c r="J717" s="417"/>
      <c r="K717" s="417"/>
      <c r="L717" s="417"/>
      <c r="M717" s="417"/>
      <c r="N717" s="417"/>
      <c r="O717" s="417"/>
      <c r="P717" s="417"/>
      <c r="Q717" s="417"/>
      <c r="R717" s="417"/>
      <c r="S717" s="417"/>
      <c r="T717" s="417"/>
      <c r="U717" s="417"/>
      <c r="V717" s="417"/>
      <c r="W717" s="417"/>
      <c r="X717" s="417"/>
      <c r="Y717" s="417"/>
      <c r="Z717" s="417"/>
    </row>
    <row r="718" spans="1:26" ht="15.75" customHeight="1" x14ac:dyDescent="0.2">
      <c r="A718" s="417"/>
      <c r="B718" s="453"/>
      <c r="C718" s="454"/>
      <c r="D718" s="446"/>
      <c r="E718" s="446"/>
      <c r="F718" s="446"/>
      <c r="G718" s="446"/>
      <c r="H718" s="446"/>
      <c r="I718" s="446"/>
      <c r="J718" s="417"/>
      <c r="K718" s="417"/>
      <c r="L718" s="417"/>
      <c r="M718" s="417"/>
      <c r="N718" s="417"/>
      <c r="O718" s="417"/>
      <c r="P718" s="417"/>
      <c r="Q718" s="417"/>
      <c r="R718" s="417"/>
      <c r="S718" s="417"/>
      <c r="T718" s="417"/>
      <c r="U718" s="417"/>
      <c r="V718" s="417"/>
      <c r="W718" s="417"/>
      <c r="X718" s="417"/>
      <c r="Y718" s="417"/>
      <c r="Z718" s="417"/>
    </row>
    <row r="719" spans="1:26" ht="15.75" customHeight="1" x14ac:dyDescent="0.2">
      <c r="A719" s="417"/>
      <c r="B719" s="453"/>
      <c r="C719" s="454"/>
      <c r="D719" s="446"/>
      <c r="E719" s="446"/>
      <c r="F719" s="446"/>
      <c r="G719" s="446"/>
      <c r="H719" s="446"/>
      <c r="I719" s="446"/>
      <c r="J719" s="417"/>
      <c r="K719" s="417"/>
      <c r="L719" s="417"/>
      <c r="M719" s="417"/>
      <c r="N719" s="417"/>
      <c r="O719" s="417"/>
      <c r="P719" s="417"/>
      <c r="Q719" s="417"/>
      <c r="R719" s="417"/>
      <c r="S719" s="417"/>
      <c r="T719" s="417"/>
      <c r="U719" s="417"/>
      <c r="V719" s="417"/>
      <c r="W719" s="417"/>
      <c r="X719" s="417"/>
      <c r="Y719" s="417"/>
      <c r="Z719" s="417"/>
    </row>
    <row r="720" spans="1:26" ht="15.75" customHeight="1" x14ac:dyDescent="0.2">
      <c r="A720" s="417"/>
      <c r="B720" s="453"/>
      <c r="C720" s="454"/>
      <c r="D720" s="446"/>
      <c r="E720" s="446"/>
      <c r="F720" s="446"/>
      <c r="G720" s="446"/>
      <c r="H720" s="446"/>
      <c r="I720" s="446"/>
      <c r="J720" s="417"/>
      <c r="K720" s="417"/>
      <c r="L720" s="417"/>
      <c r="M720" s="417"/>
      <c r="N720" s="417"/>
      <c r="O720" s="417"/>
      <c r="P720" s="417"/>
      <c r="Q720" s="417"/>
      <c r="R720" s="417"/>
      <c r="S720" s="417"/>
      <c r="T720" s="417"/>
      <c r="U720" s="417"/>
      <c r="V720" s="417"/>
      <c r="W720" s="417"/>
      <c r="X720" s="417"/>
      <c r="Y720" s="417"/>
      <c r="Z720" s="417"/>
    </row>
    <row r="721" spans="1:26" ht="15.75" customHeight="1" x14ac:dyDescent="0.2">
      <c r="A721" s="417"/>
      <c r="B721" s="453"/>
      <c r="C721" s="454"/>
      <c r="D721" s="446"/>
      <c r="E721" s="446"/>
      <c r="F721" s="446"/>
      <c r="G721" s="446"/>
      <c r="H721" s="446"/>
      <c r="I721" s="446"/>
      <c r="J721" s="417"/>
      <c r="K721" s="417"/>
      <c r="L721" s="417"/>
      <c r="M721" s="417"/>
      <c r="N721" s="417"/>
      <c r="O721" s="417"/>
      <c r="P721" s="417"/>
      <c r="Q721" s="417"/>
      <c r="R721" s="417"/>
      <c r="S721" s="417"/>
      <c r="T721" s="417"/>
      <c r="U721" s="417"/>
      <c r="V721" s="417"/>
      <c r="W721" s="417"/>
      <c r="X721" s="417"/>
      <c r="Y721" s="417"/>
      <c r="Z721" s="417"/>
    </row>
    <row r="722" spans="1:26" ht="15.75" customHeight="1" x14ac:dyDescent="0.2">
      <c r="A722" s="417"/>
      <c r="B722" s="453"/>
      <c r="C722" s="454"/>
      <c r="D722" s="446"/>
      <c r="E722" s="446"/>
      <c r="F722" s="446"/>
      <c r="G722" s="446"/>
      <c r="H722" s="446"/>
      <c r="I722" s="446"/>
      <c r="J722" s="417"/>
      <c r="K722" s="417"/>
      <c r="L722" s="417"/>
      <c r="M722" s="417"/>
      <c r="N722" s="417"/>
      <c r="O722" s="417"/>
      <c r="P722" s="417"/>
      <c r="Q722" s="417"/>
      <c r="R722" s="417"/>
      <c r="S722" s="417"/>
      <c r="T722" s="417"/>
      <c r="U722" s="417"/>
      <c r="V722" s="417"/>
      <c r="W722" s="417"/>
      <c r="X722" s="417"/>
      <c r="Y722" s="417"/>
      <c r="Z722" s="417"/>
    </row>
    <row r="723" spans="1:26" ht="15.75" customHeight="1" x14ac:dyDescent="0.2">
      <c r="A723" s="417"/>
      <c r="B723" s="453"/>
      <c r="C723" s="454"/>
      <c r="D723" s="446"/>
      <c r="E723" s="446"/>
      <c r="F723" s="446"/>
      <c r="G723" s="446"/>
      <c r="H723" s="446"/>
      <c r="I723" s="446"/>
      <c r="J723" s="417"/>
      <c r="K723" s="417"/>
      <c r="L723" s="417"/>
      <c r="M723" s="417"/>
      <c r="N723" s="417"/>
      <c r="O723" s="417"/>
      <c r="P723" s="417"/>
      <c r="Q723" s="417"/>
      <c r="R723" s="417"/>
      <c r="S723" s="417"/>
      <c r="T723" s="417"/>
      <c r="U723" s="417"/>
      <c r="V723" s="417"/>
      <c r="W723" s="417"/>
      <c r="X723" s="417"/>
      <c r="Y723" s="417"/>
      <c r="Z723" s="417"/>
    </row>
    <row r="724" spans="1:26" ht="15.75" customHeight="1" x14ac:dyDescent="0.2">
      <c r="A724" s="417"/>
      <c r="B724" s="453"/>
      <c r="C724" s="454"/>
      <c r="D724" s="446"/>
      <c r="E724" s="446"/>
      <c r="F724" s="446"/>
      <c r="G724" s="446"/>
      <c r="H724" s="446"/>
      <c r="I724" s="446"/>
      <c r="J724" s="417"/>
      <c r="K724" s="417"/>
      <c r="L724" s="417"/>
      <c r="M724" s="417"/>
      <c r="N724" s="417"/>
      <c r="O724" s="417"/>
      <c r="P724" s="417"/>
      <c r="Q724" s="417"/>
      <c r="R724" s="417"/>
      <c r="S724" s="417"/>
      <c r="T724" s="417"/>
      <c r="U724" s="417"/>
      <c r="V724" s="417"/>
      <c r="W724" s="417"/>
      <c r="X724" s="417"/>
      <c r="Y724" s="417"/>
      <c r="Z724" s="417"/>
    </row>
    <row r="725" spans="1:26" ht="15.75" customHeight="1" x14ac:dyDescent="0.2">
      <c r="A725" s="417"/>
      <c r="B725" s="453"/>
      <c r="C725" s="454"/>
      <c r="D725" s="446"/>
      <c r="E725" s="446"/>
      <c r="F725" s="446"/>
      <c r="G725" s="446"/>
      <c r="H725" s="446"/>
      <c r="I725" s="446"/>
      <c r="J725" s="417"/>
      <c r="K725" s="417"/>
      <c r="L725" s="417"/>
      <c r="M725" s="417"/>
      <c r="N725" s="417"/>
      <c r="O725" s="417"/>
      <c r="P725" s="417"/>
      <c r="Q725" s="417"/>
      <c r="R725" s="417"/>
      <c r="S725" s="417"/>
      <c r="T725" s="417"/>
      <c r="U725" s="417"/>
      <c r="V725" s="417"/>
      <c r="W725" s="417"/>
      <c r="X725" s="417"/>
      <c r="Y725" s="417"/>
      <c r="Z725" s="417"/>
    </row>
    <row r="726" spans="1:26" ht="15.75" customHeight="1" x14ac:dyDescent="0.2">
      <c r="A726" s="417"/>
      <c r="B726" s="453"/>
      <c r="C726" s="454"/>
      <c r="D726" s="446"/>
      <c r="E726" s="446"/>
      <c r="F726" s="446"/>
      <c r="G726" s="446"/>
      <c r="H726" s="446"/>
      <c r="I726" s="446"/>
      <c r="J726" s="417"/>
      <c r="K726" s="417"/>
      <c r="L726" s="417"/>
      <c r="M726" s="417"/>
      <c r="N726" s="417"/>
      <c r="O726" s="417"/>
      <c r="P726" s="417"/>
      <c r="Q726" s="417"/>
      <c r="R726" s="417"/>
      <c r="S726" s="417"/>
      <c r="T726" s="417"/>
      <c r="U726" s="417"/>
      <c r="V726" s="417"/>
      <c r="W726" s="417"/>
      <c r="X726" s="417"/>
      <c r="Y726" s="417"/>
      <c r="Z726" s="417"/>
    </row>
    <row r="727" spans="1:26" ht="15.75" customHeight="1" x14ac:dyDescent="0.2">
      <c r="A727" s="417"/>
      <c r="B727" s="453"/>
      <c r="C727" s="454"/>
      <c r="D727" s="446"/>
      <c r="E727" s="446"/>
      <c r="F727" s="446"/>
      <c r="G727" s="446"/>
      <c r="H727" s="446"/>
      <c r="I727" s="446"/>
      <c r="J727" s="417"/>
      <c r="K727" s="417"/>
      <c r="L727" s="417"/>
      <c r="M727" s="417"/>
      <c r="N727" s="417"/>
      <c r="O727" s="417"/>
      <c r="P727" s="417"/>
      <c r="Q727" s="417"/>
      <c r="R727" s="417"/>
      <c r="S727" s="417"/>
      <c r="T727" s="417"/>
      <c r="U727" s="417"/>
      <c r="V727" s="417"/>
      <c r="W727" s="417"/>
      <c r="X727" s="417"/>
      <c r="Y727" s="417"/>
      <c r="Z727" s="417"/>
    </row>
    <row r="728" spans="1:26" ht="15.75" customHeight="1" x14ac:dyDescent="0.2">
      <c r="A728" s="417"/>
      <c r="B728" s="453"/>
      <c r="C728" s="454"/>
      <c r="D728" s="446"/>
      <c r="E728" s="446"/>
      <c r="F728" s="446"/>
      <c r="G728" s="446"/>
      <c r="H728" s="446"/>
      <c r="I728" s="446"/>
      <c r="J728" s="417"/>
      <c r="K728" s="417"/>
      <c r="L728" s="417"/>
      <c r="M728" s="417"/>
      <c r="N728" s="417"/>
      <c r="O728" s="417"/>
      <c r="P728" s="417"/>
      <c r="Q728" s="417"/>
      <c r="R728" s="417"/>
      <c r="S728" s="417"/>
      <c r="T728" s="417"/>
      <c r="U728" s="417"/>
      <c r="V728" s="417"/>
      <c r="W728" s="417"/>
      <c r="X728" s="417"/>
      <c r="Y728" s="417"/>
      <c r="Z728" s="417"/>
    </row>
    <row r="729" spans="1:26" ht="15.75" customHeight="1" x14ac:dyDescent="0.2">
      <c r="A729" s="417"/>
      <c r="B729" s="453"/>
      <c r="C729" s="454"/>
      <c r="D729" s="446"/>
      <c r="E729" s="446"/>
      <c r="F729" s="446"/>
      <c r="G729" s="446"/>
      <c r="H729" s="446"/>
      <c r="I729" s="446"/>
      <c r="J729" s="417"/>
      <c r="K729" s="417"/>
      <c r="L729" s="417"/>
      <c r="M729" s="417"/>
      <c r="N729" s="417"/>
      <c r="O729" s="417"/>
      <c r="P729" s="417"/>
      <c r="Q729" s="417"/>
      <c r="R729" s="417"/>
      <c r="S729" s="417"/>
      <c r="T729" s="417"/>
      <c r="U729" s="417"/>
      <c r="V729" s="417"/>
      <c r="W729" s="417"/>
      <c r="X729" s="417"/>
      <c r="Y729" s="417"/>
      <c r="Z729" s="417"/>
    </row>
    <row r="730" spans="1:26" ht="15.75" customHeight="1" x14ac:dyDescent="0.2">
      <c r="A730" s="417"/>
      <c r="B730" s="453"/>
      <c r="C730" s="454"/>
      <c r="D730" s="446"/>
      <c r="E730" s="446"/>
      <c r="F730" s="446"/>
      <c r="G730" s="446"/>
      <c r="H730" s="446"/>
      <c r="I730" s="446"/>
      <c r="J730" s="417"/>
      <c r="K730" s="417"/>
      <c r="L730" s="417"/>
      <c r="M730" s="417"/>
      <c r="N730" s="417"/>
      <c r="O730" s="417"/>
      <c r="P730" s="417"/>
      <c r="Q730" s="417"/>
      <c r="R730" s="417"/>
      <c r="S730" s="417"/>
      <c r="T730" s="417"/>
      <c r="U730" s="417"/>
      <c r="V730" s="417"/>
      <c r="W730" s="417"/>
      <c r="X730" s="417"/>
      <c r="Y730" s="417"/>
      <c r="Z730" s="417"/>
    </row>
    <row r="731" spans="1:26" ht="15.75" customHeight="1" x14ac:dyDescent="0.2">
      <c r="A731" s="417"/>
      <c r="B731" s="453"/>
      <c r="C731" s="454"/>
      <c r="D731" s="446"/>
      <c r="E731" s="446"/>
      <c r="F731" s="446"/>
      <c r="G731" s="446"/>
      <c r="H731" s="446"/>
      <c r="I731" s="446"/>
      <c r="J731" s="417"/>
      <c r="K731" s="417"/>
      <c r="L731" s="417"/>
      <c r="M731" s="417"/>
      <c r="N731" s="417"/>
      <c r="O731" s="417"/>
      <c r="P731" s="417"/>
      <c r="Q731" s="417"/>
      <c r="R731" s="417"/>
      <c r="S731" s="417"/>
      <c r="T731" s="417"/>
      <c r="U731" s="417"/>
      <c r="V731" s="417"/>
      <c r="W731" s="417"/>
      <c r="X731" s="417"/>
      <c r="Y731" s="417"/>
      <c r="Z731" s="417"/>
    </row>
    <row r="732" spans="1:26" ht="15.75" customHeight="1" x14ac:dyDescent="0.2">
      <c r="A732" s="417"/>
      <c r="B732" s="453"/>
      <c r="C732" s="454"/>
      <c r="D732" s="446"/>
      <c r="E732" s="446"/>
      <c r="F732" s="446"/>
      <c r="G732" s="446"/>
      <c r="H732" s="446"/>
      <c r="I732" s="446"/>
      <c r="J732" s="417"/>
      <c r="K732" s="417"/>
      <c r="L732" s="417"/>
      <c r="M732" s="417"/>
      <c r="N732" s="417"/>
      <c r="O732" s="417"/>
      <c r="P732" s="417"/>
      <c r="Q732" s="417"/>
      <c r="R732" s="417"/>
      <c r="S732" s="417"/>
      <c r="T732" s="417"/>
      <c r="U732" s="417"/>
      <c r="V732" s="417"/>
      <c r="W732" s="417"/>
      <c r="X732" s="417"/>
      <c r="Y732" s="417"/>
      <c r="Z732" s="417"/>
    </row>
    <row r="733" spans="1:26" ht="15.75" customHeight="1" x14ac:dyDescent="0.2">
      <c r="A733" s="417"/>
      <c r="B733" s="453"/>
      <c r="C733" s="454"/>
      <c r="D733" s="446"/>
      <c r="E733" s="446"/>
      <c r="F733" s="446"/>
      <c r="G733" s="446"/>
      <c r="H733" s="446"/>
      <c r="I733" s="446"/>
      <c r="J733" s="417"/>
      <c r="K733" s="417"/>
      <c r="L733" s="417"/>
      <c r="M733" s="417"/>
      <c r="N733" s="417"/>
      <c r="O733" s="417"/>
      <c r="P733" s="417"/>
      <c r="Q733" s="417"/>
      <c r="R733" s="417"/>
      <c r="S733" s="417"/>
      <c r="T733" s="417"/>
      <c r="U733" s="417"/>
      <c r="V733" s="417"/>
      <c r="W733" s="417"/>
      <c r="X733" s="417"/>
      <c r="Y733" s="417"/>
      <c r="Z733" s="417"/>
    </row>
    <row r="734" spans="1:26" ht="15.75" customHeight="1" x14ac:dyDescent="0.2">
      <c r="A734" s="417"/>
      <c r="B734" s="453"/>
      <c r="C734" s="454"/>
      <c r="D734" s="446"/>
      <c r="E734" s="446"/>
      <c r="F734" s="446"/>
      <c r="G734" s="446"/>
      <c r="H734" s="446"/>
      <c r="I734" s="446"/>
      <c r="J734" s="417"/>
      <c r="K734" s="417"/>
      <c r="L734" s="417"/>
      <c r="M734" s="417"/>
      <c r="N734" s="417"/>
      <c r="O734" s="417"/>
      <c r="P734" s="417"/>
      <c r="Q734" s="417"/>
      <c r="R734" s="417"/>
      <c r="S734" s="417"/>
      <c r="T734" s="417"/>
      <c r="U734" s="417"/>
      <c r="V734" s="417"/>
      <c r="W734" s="417"/>
      <c r="X734" s="417"/>
      <c r="Y734" s="417"/>
      <c r="Z734" s="417"/>
    </row>
    <row r="735" spans="1:26" ht="15.75" customHeight="1" x14ac:dyDescent="0.2">
      <c r="A735" s="417"/>
      <c r="B735" s="453"/>
      <c r="C735" s="454"/>
      <c r="D735" s="446"/>
      <c r="E735" s="446"/>
      <c r="F735" s="446"/>
      <c r="G735" s="446"/>
      <c r="H735" s="446"/>
      <c r="I735" s="446"/>
      <c r="J735" s="417"/>
      <c r="K735" s="417"/>
      <c r="L735" s="417"/>
      <c r="M735" s="417"/>
      <c r="N735" s="417"/>
      <c r="O735" s="417"/>
      <c r="P735" s="417"/>
      <c r="Q735" s="417"/>
      <c r="R735" s="417"/>
      <c r="S735" s="417"/>
      <c r="T735" s="417"/>
      <c r="U735" s="417"/>
      <c r="V735" s="417"/>
      <c r="W735" s="417"/>
      <c r="X735" s="417"/>
      <c r="Y735" s="417"/>
      <c r="Z735" s="417"/>
    </row>
    <row r="736" spans="1:26" ht="15.75" customHeight="1" x14ac:dyDescent="0.2">
      <c r="A736" s="417"/>
      <c r="B736" s="453"/>
      <c r="C736" s="454"/>
      <c r="D736" s="446"/>
      <c r="E736" s="446"/>
      <c r="F736" s="446"/>
      <c r="G736" s="446"/>
      <c r="H736" s="446"/>
      <c r="I736" s="446"/>
      <c r="J736" s="417"/>
      <c r="K736" s="417"/>
      <c r="L736" s="417"/>
      <c r="M736" s="417"/>
      <c r="N736" s="417"/>
      <c r="O736" s="417"/>
      <c r="P736" s="417"/>
      <c r="Q736" s="417"/>
      <c r="R736" s="417"/>
      <c r="S736" s="417"/>
      <c r="T736" s="417"/>
      <c r="U736" s="417"/>
      <c r="V736" s="417"/>
      <c r="W736" s="417"/>
      <c r="X736" s="417"/>
      <c r="Y736" s="417"/>
      <c r="Z736" s="417"/>
    </row>
    <row r="737" spans="1:26" ht="15.75" customHeight="1" x14ac:dyDescent="0.2">
      <c r="A737" s="417"/>
      <c r="B737" s="453"/>
      <c r="C737" s="454"/>
      <c r="D737" s="446"/>
      <c r="E737" s="446"/>
      <c r="F737" s="446"/>
      <c r="G737" s="446"/>
      <c r="H737" s="446"/>
      <c r="I737" s="446"/>
      <c r="J737" s="417"/>
      <c r="K737" s="417"/>
      <c r="L737" s="417"/>
      <c r="M737" s="417"/>
      <c r="N737" s="417"/>
      <c r="O737" s="417"/>
      <c r="P737" s="417"/>
      <c r="Q737" s="417"/>
      <c r="R737" s="417"/>
      <c r="S737" s="417"/>
      <c r="T737" s="417"/>
      <c r="U737" s="417"/>
      <c r="V737" s="417"/>
      <c r="W737" s="417"/>
      <c r="X737" s="417"/>
      <c r="Y737" s="417"/>
      <c r="Z737" s="417"/>
    </row>
    <row r="738" spans="1:26" ht="15.75" customHeight="1" x14ac:dyDescent="0.2">
      <c r="A738" s="417"/>
      <c r="B738" s="453"/>
      <c r="C738" s="454"/>
      <c r="D738" s="446"/>
      <c r="E738" s="446"/>
      <c r="F738" s="446"/>
      <c r="G738" s="446"/>
      <c r="H738" s="446"/>
      <c r="I738" s="446"/>
      <c r="J738" s="417"/>
      <c r="K738" s="417"/>
      <c r="L738" s="417"/>
      <c r="M738" s="417"/>
      <c r="N738" s="417"/>
      <c r="O738" s="417"/>
      <c r="P738" s="417"/>
      <c r="Q738" s="417"/>
      <c r="R738" s="417"/>
      <c r="S738" s="417"/>
      <c r="T738" s="417"/>
      <c r="U738" s="417"/>
      <c r="V738" s="417"/>
      <c r="W738" s="417"/>
      <c r="X738" s="417"/>
      <c r="Y738" s="417"/>
      <c r="Z738" s="417"/>
    </row>
    <row r="739" spans="1:26" ht="15.75" customHeight="1" x14ac:dyDescent="0.2">
      <c r="A739" s="417"/>
      <c r="B739" s="453"/>
      <c r="C739" s="454"/>
      <c r="D739" s="446"/>
      <c r="E739" s="446"/>
      <c r="F739" s="446"/>
      <c r="G739" s="446"/>
      <c r="H739" s="446"/>
      <c r="I739" s="446"/>
      <c r="J739" s="417"/>
      <c r="K739" s="417"/>
      <c r="L739" s="417"/>
      <c r="M739" s="417"/>
      <c r="N739" s="417"/>
      <c r="O739" s="417"/>
      <c r="P739" s="417"/>
      <c r="Q739" s="417"/>
      <c r="R739" s="417"/>
      <c r="S739" s="417"/>
      <c r="T739" s="417"/>
      <c r="U739" s="417"/>
      <c r="V739" s="417"/>
      <c r="W739" s="417"/>
      <c r="X739" s="417"/>
      <c r="Y739" s="417"/>
      <c r="Z739" s="417"/>
    </row>
    <row r="740" spans="1:26" ht="15.75" customHeight="1" x14ac:dyDescent="0.2">
      <c r="A740" s="417"/>
      <c r="B740" s="453"/>
      <c r="C740" s="454"/>
      <c r="D740" s="446"/>
      <c r="E740" s="446"/>
      <c r="F740" s="446"/>
      <c r="G740" s="446"/>
      <c r="H740" s="446"/>
      <c r="I740" s="446"/>
      <c r="J740" s="417"/>
      <c r="K740" s="417"/>
      <c r="L740" s="417"/>
      <c r="M740" s="417"/>
      <c r="N740" s="417"/>
      <c r="O740" s="417"/>
      <c r="P740" s="417"/>
      <c r="Q740" s="417"/>
      <c r="R740" s="417"/>
      <c r="S740" s="417"/>
      <c r="T740" s="417"/>
      <c r="U740" s="417"/>
      <c r="V740" s="417"/>
      <c r="W740" s="417"/>
      <c r="X740" s="417"/>
      <c r="Y740" s="417"/>
      <c r="Z740" s="417"/>
    </row>
    <row r="741" spans="1:26" ht="15.75" customHeight="1" x14ac:dyDescent="0.2">
      <c r="A741" s="417"/>
      <c r="B741" s="453"/>
      <c r="C741" s="454"/>
      <c r="D741" s="446"/>
      <c r="E741" s="446"/>
      <c r="F741" s="446"/>
      <c r="G741" s="446"/>
      <c r="H741" s="446"/>
      <c r="I741" s="446"/>
      <c r="J741" s="417"/>
      <c r="K741" s="417"/>
      <c r="L741" s="417"/>
      <c r="M741" s="417"/>
      <c r="N741" s="417"/>
      <c r="O741" s="417"/>
      <c r="P741" s="417"/>
      <c r="Q741" s="417"/>
      <c r="R741" s="417"/>
      <c r="S741" s="417"/>
      <c r="T741" s="417"/>
      <c r="U741" s="417"/>
      <c r="V741" s="417"/>
      <c r="W741" s="417"/>
      <c r="X741" s="417"/>
      <c r="Y741" s="417"/>
      <c r="Z741" s="417"/>
    </row>
    <row r="742" spans="1:26" ht="15.75" customHeight="1" x14ac:dyDescent="0.2">
      <c r="A742" s="417"/>
      <c r="B742" s="453"/>
      <c r="C742" s="454"/>
      <c r="D742" s="446"/>
      <c r="E742" s="446"/>
      <c r="F742" s="446"/>
      <c r="G742" s="446"/>
      <c r="H742" s="446"/>
      <c r="I742" s="446"/>
      <c r="J742" s="417"/>
      <c r="K742" s="417"/>
      <c r="L742" s="417"/>
      <c r="M742" s="417"/>
      <c r="N742" s="417"/>
      <c r="O742" s="417"/>
      <c r="P742" s="417"/>
      <c r="Q742" s="417"/>
      <c r="R742" s="417"/>
      <c r="S742" s="417"/>
      <c r="T742" s="417"/>
      <c r="U742" s="417"/>
      <c r="V742" s="417"/>
      <c r="W742" s="417"/>
      <c r="X742" s="417"/>
      <c r="Y742" s="417"/>
      <c r="Z742" s="417"/>
    </row>
    <row r="743" spans="1:26" ht="15.75" customHeight="1" x14ac:dyDescent="0.2">
      <c r="A743" s="417"/>
      <c r="B743" s="453"/>
      <c r="C743" s="454"/>
      <c r="D743" s="446"/>
      <c r="E743" s="446"/>
      <c r="F743" s="446"/>
      <c r="G743" s="446"/>
      <c r="H743" s="446"/>
      <c r="I743" s="446"/>
      <c r="J743" s="417"/>
      <c r="K743" s="417"/>
      <c r="L743" s="417"/>
      <c r="M743" s="417"/>
      <c r="N743" s="417"/>
      <c r="O743" s="417"/>
      <c r="P743" s="417"/>
      <c r="Q743" s="417"/>
      <c r="R743" s="417"/>
      <c r="S743" s="417"/>
      <c r="T743" s="417"/>
      <c r="U743" s="417"/>
      <c r="V743" s="417"/>
      <c r="W743" s="417"/>
      <c r="X743" s="417"/>
      <c r="Y743" s="417"/>
      <c r="Z743" s="417"/>
    </row>
    <row r="744" spans="1:26" ht="15.75" customHeight="1" x14ac:dyDescent="0.2">
      <c r="A744" s="417"/>
      <c r="B744" s="453"/>
      <c r="C744" s="454"/>
      <c r="D744" s="446"/>
      <c r="E744" s="446"/>
      <c r="F744" s="446"/>
      <c r="G744" s="446"/>
      <c r="H744" s="446"/>
      <c r="I744" s="446"/>
      <c r="J744" s="417"/>
      <c r="K744" s="417"/>
      <c r="L744" s="417"/>
      <c r="M744" s="417"/>
      <c r="N744" s="417"/>
      <c r="O744" s="417"/>
      <c r="P744" s="417"/>
      <c r="Q744" s="417"/>
      <c r="R744" s="417"/>
      <c r="S744" s="417"/>
      <c r="T744" s="417"/>
      <c r="U744" s="417"/>
      <c r="V744" s="417"/>
      <c r="W744" s="417"/>
      <c r="X744" s="417"/>
      <c r="Y744" s="417"/>
      <c r="Z744" s="417"/>
    </row>
    <row r="745" spans="1:26" ht="15.75" customHeight="1" x14ac:dyDescent="0.2">
      <c r="A745" s="417"/>
      <c r="B745" s="453"/>
      <c r="C745" s="454"/>
      <c r="D745" s="446"/>
      <c r="E745" s="446"/>
      <c r="F745" s="446"/>
      <c r="G745" s="446"/>
      <c r="H745" s="446"/>
      <c r="I745" s="446"/>
      <c r="J745" s="417"/>
      <c r="K745" s="417"/>
      <c r="L745" s="417"/>
      <c r="M745" s="417"/>
      <c r="N745" s="417"/>
      <c r="O745" s="417"/>
      <c r="P745" s="417"/>
      <c r="Q745" s="417"/>
      <c r="R745" s="417"/>
      <c r="S745" s="417"/>
      <c r="T745" s="417"/>
      <c r="U745" s="417"/>
      <c r="V745" s="417"/>
      <c r="W745" s="417"/>
      <c r="X745" s="417"/>
      <c r="Y745" s="417"/>
      <c r="Z745" s="417"/>
    </row>
    <row r="746" spans="1:26" ht="15.75" customHeight="1" x14ac:dyDescent="0.2">
      <c r="A746" s="417"/>
      <c r="B746" s="453"/>
      <c r="C746" s="454"/>
      <c r="D746" s="446"/>
      <c r="E746" s="446"/>
      <c r="F746" s="446"/>
      <c r="G746" s="446"/>
      <c r="H746" s="446"/>
      <c r="I746" s="446"/>
      <c r="J746" s="417"/>
      <c r="K746" s="417"/>
      <c r="L746" s="417"/>
      <c r="M746" s="417"/>
      <c r="N746" s="417"/>
      <c r="O746" s="417"/>
      <c r="P746" s="417"/>
      <c r="Q746" s="417"/>
      <c r="R746" s="417"/>
      <c r="S746" s="417"/>
      <c r="T746" s="417"/>
      <c r="U746" s="417"/>
      <c r="V746" s="417"/>
      <c r="W746" s="417"/>
      <c r="X746" s="417"/>
      <c r="Y746" s="417"/>
      <c r="Z746" s="417"/>
    </row>
    <row r="747" spans="1:26" ht="15.75" customHeight="1" x14ac:dyDescent="0.2">
      <c r="A747" s="417"/>
      <c r="B747" s="453"/>
      <c r="C747" s="454"/>
      <c r="D747" s="446"/>
      <c r="E747" s="446"/>
      <c r="F747" s="446"/>
      <c r="G747" s="446"/>
      <c r="H747" s="446"/>
      <c r="I747" s="446"/>
      <c r="J747" s="417"/>
      <c r="K747" s="417"/>
      <c r="L747" s="417"/>
      <c r="M747" s="417"/>
      <c r="N747" s="417"/>
      <c r="O747" s="417"/>
      <c r="P747" s="417"/>
      <c r="Q747" s="417"/>
      <c r="R747" s="417"/>
      <c r="S747" s="417"/>
      <c r="T747" s="417"/>
      <c r="U747" s="417"/>
      <c r="V747" s="417"/>
      <c r="W747" s="417"/>
      <c r="X747" s="417"/>
      <c r="Y747" s="417"/>
      <c r="Z747" s="417"/>
    </row>
    <row r="748" spans="1:26" ht="15.75" customHeight="1" x14ac:dyDescent="0.2">
      <c r="A748" s="417"/>
      <c r="B748" s="453"/>
      <c r="C748" s="454"/>
      <c r="D748" s="446"/>
      <c r="E748" s="446"/>
      <c r="F748" s="446"/>
      <c r="G748" s="446"/>
      <c r="H748" s="446"/>
      <c r="I748" s="446"/>
      <c r="J748" s="417"/>
      <c r="K748" s="417"/>
      <c r="L748" s="417"/>
      <c r="M748" s="417"/>
      <c r="N748" s="417"/>
      <c r="O748" s="417"/>
      <c r="P748" s="417"/>
      <c r="Q748" s="417"/>
      <c r="R748" s="417"/>
      <c r="S748" s="417"/>
      <c r="T748" s="417"/>
      <c r="U748" s="417"/>
      <c r="V748" s="417"/>
      <c r="W748" s="417"/>
      <c r="X748" s="417"/>
      <c r="Y748" s="417"/>
      <c r="Z748" s="417"/>
    </row>
    <row r="749" spans="1:26" ht="15.75" customHeight="1" x14ac:dyDescent="0.2">
      <c r="A749" s="417"/>
      <c r="B749" s="453"/>
      <c r="C749" s="454"/>
      <c r="D749" s="446"/>
      <c r="E749" s="446"/>
      <c r="F749" s="446"/>
      <c r="G749" s="446"/>
      <c r="H749" s="446"/>
      <c r="I749" s="446"/>
      <c r="J749" s="417"/>
      <c r="K749" s="417"/>
      <c r="L749" s="417"/>
      <c r="M749" s="417"/>
      <c r="N749" s="417"/>
      <c r="O749" s="417"/>
      <c r="P749" s="417"/>
      <c r="Q749" s="417"/>
      <c r="R749" s="417"/>
      <c r="S749" s="417"/>
      <c r="T749" s="417"/>
      <c r="U749" s="417"/>
      <c r="V749" s="417"/>
      <c r="W749" s="417"/>
      <c r="X749" s="417"/>
      <c r="Y749" s="417"/>
      <c r="Z749" s="417"/>
    </row>
    <row r="750" spans="1:26" ht="15.75" customHeight="1" x14ac:dyDescent="0.2">
      <c r="A750" s="417"/>
      <c r="B750" s="453"/>
      <c r="C750" s="454"/>
      <c r="D750" s="446"/>
      <c r="E750" s="446"/>
      <c r="F750" s="446"/>
      <c r="G750" s="446"/>
      <c r="H750" s="446"/>
      <c r="I750" s="446"/>
      <c r="J750" s="417"/>
      <c r="K750" s="417"/>
      <c r="L750" s="417"/>
      <c r="M750" s="417"/>
      <c r="N750" s="417"/>
      <c r="O750" s="417"/>
      <c r="P750" s="417"/>
      <c r="Q750" s="417"/>
      <c r="R750" s="417"/>
      <c r="S750" s="417"/>
      <c r="T750" s="417"/>
      <c r="U750" s="417"/>
      <c r="V750" s="417"/>
      <c r="W750" s="417"/>
      <c r="X750" s="417"/>
      <c r="Y750" s="417"/>
      <c r="Z750" s="417"/>
    </row>
    <row r="751" spans="1:26" ht="15.75" customHeight="1" x14ac:dyDescent="0.2">
      <c r="A751" s="417"/>
      <c r="B751" s="453"/>
      <c r="C751" s="454"/>
      <c r="D751" s="446"/>
      <c r="E751" s="446"/>
      <c r="F751" s="446"/>
      <c r="G751" s="446"/>
      <c r="H751" s="446"/>
      <c r="I751" s="446"/>
      <c r="J751" s="417"/>
      <c r="K751" s="417"/>
      <c r="L751" s="417"/>
      <c r="M751" s="417"/>
      <c r="N751" s="417"/>
      <c r="O751" s="417"/>
      <c r="P751" s="417"/>
      <c r="Q751" s="417"/>
      <c r="R751" s="417"/>
      <c r="S751" s="417"/>
      <c r="T751" s="417"/>
      <c r="U751" s="417"/>
      <c r="V751" s="417"/>
      <c r="W751" s="417"/>
      <c r="X751" s="417"/>
      <c r="Y751" s="417"/>
      <c r="Z751" s="417"/>
    </row>
    <row r="752" spans="1:26" ht="15.75" customHeight="1" x14ac:dyDescent="0.2">
      <c r="A752" s="417"/>
      <c r="B752" s="453"/>
      <c r="C752" s="454"/>
      <c r="D752" s="446"/>
      <c r="E752" s="446"/>
      <c r="F752" s="446"/>
      <c r="G752" s="446"/>
      <c r="H752" s="446"/>
      <c r="I752" s="446"/>
      <c r="J752" s="417"/>
      <c r="K752" s="417"/>
      <c r="L752" s="417"/>
      <c r="M752" s="417"/>
      <c r="N752" s="417"/>
      <c r="O752" s="417"/>
      <c r="P752" s="417"/>
      <c r="Q752" s="417"/>
      <c r="R752" s="417"/>
      <c r="S752" s="417"/>
      <c r="T752" s="417"/>
      <c r="U752" s="417"/>
      <c r="V752" s="417"/>
      <c r="W752" s="417"/>
      <c r="X752" s="417"/>
      <c r="Y752" s="417"/>
      <c r="Z752" s="417"/>
    </row>
    <row r="753" spans="1:26" ht="15.75" customHeight="1" x14ac:dyDescent="0.2">
      <c r="A753" s="417"/>
      <c r="B753" s="453"/>
      <c r="C753" s="454"/>
      <c r="D753" s="446"/>
      <c r="E753" s="446"/>
      <c r="F753" s="446"/>
      <c r="G753" s="446"/>
      <c r="H753" s="446"/>
      <c r="I753" s="446"/>
      <c r="J753" s="417"/>
      <c r="K753" s="417"/>
      <c r="L753" s="417"/>
      <c r="M753" s="417"/>
      <c r="N753" s="417"/>
      <c r="O753" s="417"/>
      <c r="P753" s="417"/>
      <c r="Q753" s="417"/>
      <c r="R753" s="417"/>
      <c r="S753" s="417"/>
      <c r="T753" s="417"/>
      <c r="U753" s="417"/>
      <c r="V753" s="417"/>
      <c r="W753" s="417"/>
      <c r="X753" s="417"/>
      <c r="Y753" s="417"/>
      <c r="Z753" s="417"/>
    </row>
    <row r="754" spans="1:26" ht="15.75" customHeight="1" x14ac:dyDescent="0.2">
      <c r="A754" s="417"/>
      <c r="B754" s="453"/>
      <c r="C754" s="454"/>
      <c r="D754" s="446"/>
      <c r="E754" s="446"/>
      <c r="F754" s="446"/>
      <c r="G754" s="446"/>
      <c r="H754" s="446"/>
      <c r="I754" s="446"/>
      <c r="J754" s="417"/>
      <c r="K754" s="417"/>
      <c r="L754" s="417"/>
      <c r="M754" s="417"/>
      <c r="N754" s="417"/>
      <c r="O754" s="417"/>
      <c r="P754" s="417"/>
      <c r="Q754" s="417"/>
      <c r="R754" s="417"/>
      <c r="S754" s="417"/>
      <c r="T754" s="417"/>
      <c r="U754" s="417"/>
      <c r="V754" s="417"/>
      <c r="W754" s="417"/>
      <c r="X754" s="417"/>
      <c r="Y754" s="417"/>
      <c r="Z754" s="417"/>
    </row>
    <row r="755" spans="1:26" ht="15.75" customHeight="1" x14ac:dyDescent="0.2">
      <c r="A755" s="417"/>
      <c r="B755" s="453"/>
      <c r="C755" s="454"/>
      <c r="D755" s="446"/>
      <c r="E755" s="446"/>
      <c r="F755" s="446"/>
      <c r="G755" s="446"/>
      <c r="H755" s="446"/>
      <c r="I755" s="446"/>
      <c r="J755" s="417"/>
      <c r="K755" s="417"/>
      <c r="L755" s="417"/>
      <c r="M755" s="417"/>
      <c r="N755" s="417"/>
      <c r="O755" s="417"/>
      <c r="P755" s="417"/>
      <c r="Q755" s="417"/>
      <c r="R755" s="417"/>
      <c r="S755" s="417"/>
      <c r="T755" s="417"/>
      <c r="U755" s="417"/>
      <c r="V755" s="417"/>
      <c r="W755" s="417"/>
      <c r="X755" s="417"/>
      <c r="Y755" s="417"/>
      <c r="Z755" s="417"/>
    </row>
    <row r="756" spans="1:26" ht="15.75" customHeight="1" x14ac:dyDescent="0.2">
      <c r="A756" s="417"/>
      <c r="B756" s="453"/>
      <c r="C756" s="454"/>
      <c r="D756" s="446"/>
      <c r="E756" s="446"/>
      <c r="F756" s="446"/>
      <c r="G756" s="446"/>
      <c r="H756" s="446"/>
      <c r="I756" s="446"/>
      <c r="J756" s="417"/>
      <c r="K756" s="417"/>
      <c r="L756" s="417"/>
      <c r="M756" s="417"/>
      <c r="N756" s="417"/>
      <c r="O756" s="417"/>
      <c r="P756" s="417"/>
      <c r="Q756" s="417"/>
      <c r="R756" s="417"/>
      <c r="S756" s="417"/>
      <c r="T756" s="417"/>
      <c r="U756" s="417"/>
      <c r="V756" s="417"/>
      <c r="W756" s="417"/>
      <c r="X756" s="417"/>
      <c r="Y756" s="417"/>
      <c r="Z756" s="417"/>
    </row>
    <row r="757" spans="1:26" ht="15.75" customHeight="1" x14ac:dyDescent="0.2">
      <c r="A757" s="417"/>
      <c r="B757" s="453"/>
      <c r="C757" s="454"/>
      <c r="D757" s="446"/>
      <c r="E757" s="446"/>
      <c r="F757" s="446"/>
      <c r="G757" s="446"/>
      <c r="H757" s="446"/>
      <c r="I757" s="446"/>
      <c r="J757" s="417"/>
      <c r="K757" s="417"/>
      <c r="L757" s="417"/>
      <c r="M757" s="417"/>
      <c r="N757" s="417"/>
      <c r="O757" s="417"/>
      <c r="P757" s="417"/>
      <c r="Q757" s="417"/>
      <c r="R757" s="417"/>
      <c r="S757" s="417"/>
      <c r="T757" s="417"/>
      <c r="U757" s="417"/>
      <c r="V757" s="417"/>
      <c r="W757" s="417"/>
      <c r="X757" s="417"/>
      <c r="Y757" s="417"/>
      <c r="Z757" s="417"/>
    </row>
    <row r="758" spans="1:26" ht="15.75" customHeight="1" x14ac:dyDescent="0.2">
      <c r="A758" s="417"/>
      <c r="B758" s="453"/>
      <c r="C758" s="454"/>
      <c r="D758" s="446"/>
      <c r="E758" s="446"/>
      <c r="F758" s="446"/>
      <c r="G758" s="446"/>
      <c r="H758" s="446"/>
      <c r="I758" s="446"/>
      <c r="J758" s="417"/>
      <c r="K758" s="417"/>
      <c r="L758" s="417"/>
      <c r="M758" s="417"/>
      <c r="N758" s="417"/>
      <c r="O758" s="417"/>
      <c r="P758" s="417"/>
      <c r="Q758" s="417"/>
      <c r="R758" s="417"/>
      <c r="S758" s="417"/>
      <c r="T758" s="417"/>
      <c r="U758" s="417"/>
      <c r="V758" s="417"/>
      <c r="W758" s="417"/>
      <c r="X758" s="417"/>
      <c r="Y758" s="417"/>
      <c r="Z758" s="417"/>
    </row>
    <row r="759" spans="1:26" ht="15.75" customHeight="1" x14ac:dyDescent="0.2">
      <c r="A759" s="417"/>
      <c r="B759" s="453"/>
      <c r="C759" s="454"/>
      <c r="D759" s="446"/>
      <c r="E759" s="446"/>
      <c r="F759" s="446"/>
      <c r="G759" s="446"/>
      <c r="H759" s="446"/>
      <c r="I759" s="446"/>
      <c r="J759" s="417"/>
      <c r="K759" s="417"/>
      <c r="L759" s="417"/>
      <c r="M759" s="417"/>
      <c r="N759" s="417"/>
      <c r="O759" s="417"/>
      <c r="P759" s="417"/>
      <c r="Q759" s="417"/>
      <c r="R759" s="417"/>
      <c r="S759" s="417"/>
      <c r="T759" s="417"/>
      <c r="U759" s="417"/>
      <c r="V759" s="417"/>
      <c r="W759" s="417"/>
      <c r="X759" s="417"/>
      <c r="Y759" s="417"/>
      <c r="Z759" s="417"/>
    </row>
    <row r="760" spans="1:26" ht="15.75" customHeight="1" x14ac:dyDescent="0.2">
      <c r="A760" s="417"/>
      <c r="B760" s="453"/>
      <c r="C760" s="454"/>
      <c r="D760" s="446"/>
      <c r="E760" s="446"/>
      <c r="F760" s="446"/>
      <c r="G760" s="446"/>
      <c r="H760" s="446"/>
      <c r="I760" s="446"/>
      <c r="J760" s="417"/>
      <c r="K760" s="417"/>
      <c r="L760" s="417"/>
      <c r="M760" s="417"/>
      <c r="N760" s="417"/>
      <c r="O760" s="417"/>
      <c r="P760" s="417"/>
      <c r="Q760" s="417"/>
      <c r="R760" s="417"/>
      <c r="S760" s="417"/>
      <c r="T760" s="417"/>
      <c r="U760" s="417"/>
      <c r="V760" s="417"/>
      <c r="W760" s="417"/>
      <c r="X760" s="417"/>
      <c r="Y760" s="417"/>
      <c r="Z760" s="417"/>
    </row>
    <row r="761" spans="1:26" ht="15.75" customHeight="1" x14ac:dyDescent="0.2">
      <c r="A761" s="417"/>
      <c r="B761" s="453"/>
      <c r="C761" s="454"/>
      <c r="D761" s="446"/>
      <c r="E761" s="446"/>
      <c r="F761" s="446"/>
      <c r="G761" s="446"/>
      <c r="H761" s="446"/>
      <c r="I761" s="446"/>
      <c r="J761" s="417"/>
      <c r="K761" s="417"/>
      <c r="L761" s="417"/>
      <c r="M761" s="417"/>
      <c r="N761" s="417"/>
      <c r="O761" s="417"/>
      <c r="P761" s="417"/>
      <c r="Q761" s="417"/>
      <c r="R761" s="417"/>
      <c r="S761" s="417"/>
      <c r="T761" s="417"/>
      <c r="U761" s="417"/>
      <c r="V761" s="417"/>
      <c r="W761" s="417"/>
      <c r="X761" s="417"/>
      <c r="Y761" s="417"/>
      <c r="Z761" s="417"/>
    </row>
    <row r="762" spans="1:26" ht="15.75" customHeight="1" x14ac:dyDescent="0.2">
      <c r="A762" s="417"/>
      <c r="B762" s="453"/>
      <c r="C762" s="454"/>
      <c r="D762" s="446"/>
      <c r="E762" s="446"/>
      <c r="F762" s="446"/>
      <c r="G762" s="446"/>
      <c r="H762" s="446"/>
      <c r="I762" s="446"/>
      <c r="J762" s="417"/>
      <c r="K762" s="417"/>
      <c r="L762" s="417"/>
      <c r="M762" s="417"/>
      <c r="N762" s="417"/>
      <c r="O762" s="417"/>
      <c r="P762" s="417"/>
      <c r="Q762" s="417"/>
      <c r="R762" s="417"/>
      <c r="S762" s="417"/>
      <c r="T762" s="417"/>
      <c r="U762" s="417"/>
      <c r="V762" s="417"/>
      <c r="W762" s="417"/>
      <c r="X762" s="417"/>
      <c r="Y762" s="417"/>
      <c r="Z762" s="417"/>
    </row>
    <row r="763" spans="1:26" ht="15.75" customHeight="1" x14ac:dyDescent="0.2">
      <c r="A763" s="417"/>
      <c r="B763" s="453"/>
      <c r="C763" s="454"/>
      <c r="D763" s="446"/>
      <c r="E763" s="446"/>
      <c r="F763" s="446"/>
      <c r="G763" s="446"/>
      <c r="H763" s="446"/>
      <c r="I763" s="446"/>
      <c r="J763" s="417"/>
      <c r="K763" s="417"/>
      <c r="L763" s="417"/>
      <c r="M763" s="417"/>
      <c r="N763" s="417"/>
      <c r="O763" s="417"/>
      <c r="P763" s="417"/>
      <c r="Q763" s="417"/>
      <c r="R763" s="417"/>
      <c r="S763" s="417"/>
      <c r="T763" s="417"/>
      <c r="U763" s="417"/>
      <c r="V763" s="417"/>
      <c r="W763" s="417"/>
      <c r="X763" s="417"/>
      <c r="Y763" s="417"/>
      <c r="Z763" s="417"/>
    </row>
    <row r="764" spans="1:26" ht="15.75" customHeight="1" x14ac:dyDescent="0.2">
      <c r="A764" s="417"/>
      <c r="B764" s="453"/>
      <c r="C764" s="454"/>
      <c r="D764" s="446"/>
      <c r="E764" s="446"/>
      <c r="F764" s="446"/>
      <c r="G764" s="446"/>
      <c r="H764" s="446"/>
      <c r="I764" s="446"/>
      <c r="J764" s="417"/>
      <c r="K764" s="417"/>
      <c r="L764" s="417"/>
      <c r="M764" s="417"/>
      <c r="N764" s="417"/>
      <c r="O764" s="417"/>
      <c r="P764" s="417"/>
      <c r="Q764" s="417"/>
      <c r="R764" s="417"/>
      <c r="S764" s="417"/>
      <c r="T764" s="417"/>
      <c r="U764" s="417"/>
      <c r="V764" s="417"/>
      <c r="W764" s="417"/>
      <c r="X764" s="417"/>
      <c r="Y764" s="417"/>
      <c r="Z764" s="417"/>
    </row>
    <row r="765" spans="1:26" ht="15.75" customHeight="1" x14ac:dyDescent="0.2">
      <c r="A765" s="417"/>
      <c r="B765" s="453"/>
      <c r="C765" s="454"/>
      <c r="D765" s="446"/>
      <c r="E765" s="446"/>
      <c r="F765" s="446"/>
      <c r="G765" s="446"/>
      <c r="H765" s="446"/>
      <c r="I765" s="446"/>
      <c r="J765" s="417"/>
      <c r="K765" s="417"/>
      <c r="L765" s="417"/>
      <c r="M765" s="417"/>
      <c r="N765" s="417"/>
      <c r="O765" s="417"/>
      <c r="P765" s="417"/>
      <c r="Q765" s="417"/>
      <c r="R765" s="417"/>
      <c r="S765" s="417"/>
      <c r="T765" s="417"/>
      <c r="U765" s="417"/>
      <c r="V765" s="417"/>
      <c r="W765" s="417"/>
      <c r="X765" s="417"/>
      <c r="Y765" s="417"/>
      <c r="Z765" s="417"/>
    </row>
    <row r="766" spans="1:26" ht="15.75" customHeight="1" x14ac:dyDescent="0.2">
      <c r="A766" s="417"/>
      <c r="B766" s="453"/>
      <c r="C766" s="454"/>
      <c r="D766" s="446"/>
      <c r="E766" s="446"/>
      <c r="F766" s="446"/>
      <c r="G766" s="446"/>
      <c r="H766" s="446"/>
      <c r="I766" s="446"/>
      <c r="J766" s="417"/>
      <c r="K766" s="417"/>
      <c r="L766" s="417"/>
      <c r="M766" s="417"/>
      <c r="N766" s="417"/>
      <c r="O766" s="417"/>
      <c r="P766" s="417"/>
      <c r="Q766" s="417"/>
      <c r="R766" s="417"/>
      <c r="S766" s="417"/>
      <c r="T766" s="417"/>
      <c r="U766" s="417"/>
      <c r="V766" s="417"/>
      <c r="W766" s="417"/>
      <c r="X766" s="417"/>
      <c r="Y766" s="417"/>
      <c r="Z766" s="417"/>
    </row>
    <row r="767" spans="1:26" ht="15.75" customHeight="1" x14ac:dyDescent="0.2">
      <c r="A767" s="417"/>
      <c r="B767" s="453"/>
      <c r="C767" s="454"/>
      <c r="D767" s="446"/>
      <c r="E767" s="446"/>
      <c r="F767" s="446"/>
      <c r="G767" s="446"/>
      <c r="H767" s="446"/>
      <c r="I767" s="446"/>
      <c r="J767" s="417"/>
      <c r="K767" s="417"/>
      <c r="L767" s="417"/>
      <c r="M767" s="417"/>
      <c r="N767" s="417"/>
      <c r="O767" s="417"/>
      <c r="P767" s="417"/>
      <c r="Q767" s="417"/>
      <c r="R767" s="417"/>
      <c r="S767" s="417"/>
      <c r="T767" s="417"/>
      <c r="U767" s="417"/>
      <c r="V767" s="417"/>
      <c r="W767" s="417"/>
      <c r="X767" s="417"/>
      <c r="Y767" s="417"/>
      <c r="Z767" s="417"/>
    </row>
    <row r="768" spans="1:26" ht="15.75" customHeight="1" x14ac:dyDescent="0.2">
      <c r="A768" s="417"/>
      <c r="B768" s="453"/>
      <c r="C768" s="454"/>
      <c r="D768" s="446"/>
      <c r="E768" s="446"/>
      <c r="F768" s="446"/>
      <c r="G768" s="446"/>
      <c r="H768" s="446"/>
      <c r="I768" s="446"/>
      <c r="J768" s="417"/>
      <c r="K768" s="417"/>
      <c r="L768" s="417"/>
      <c r="M768" s="417"/>
      <c r="N768" s="417"/>
      <c r="O768" s="417"/>
      <c r="P768" s="417"/>
      <c r="Q768" s="417"/>
      <c r="R768" s="417"/>
      <c r="S768" s="417"/>
      <c r="T768" s="417"/>
      <c r="U768" s="417"/>
      <c r="V768" s="417"/>
      <c r="W768" s="417"/>
      <c r="X768" s="417"/>
      <c r="Y768" s="417"/>
      <c r="Z768" s="417"/>
    </row>
    <row r="769" spans="1:26" ht="15.75" customHeight="1" x14ac:dyDescent="0.2">
      <c r="A769" s="417"/>
      <c r="B769" s="453"/>
      <c r="C769" s="454"/>
      <c r="D769" s="446"/>
      <c r="E769" s="446"/>
      <c r="F769" s="446"/>
      <c r="G769" s="446"/>
      <c r="H769" s="446"/>
      <c r="I769" s="446"/>
      <c r="J769" s="417"/>
      <c r="K769" s="417"/>
      <c r="L769" s="417"/>
      <c r="M769" s="417"/>
      <c r="N769" s="417"/>
      <c r="O769" s="417"/>
      <c r="P769" s="417"/>
      <c r="Q769" s="417"/>
      <c r="R769" s="417"/>
      <c r="S769" s="417"/>
      <c r="T769" s="417"/>
      <c r="U769" s="417"/>
      <c r="V769" s="417"/>
      <c r="W769" s="417"/>
      <c r="X769" s="417"/>
      <c r="Y769" s="417"/>
      <c r="Z769" s="417"/>
    </row>
    <row r="770" spans="1:26" ht="15.75" customHeight="1" x14ac:dyDescent="0.2">
      <c r="A770" s="417"/>
      <c r="B770" s="453"/>
      <c r="C770" s="454"/>
      <c r="D770" s="446"/>
      <c r="E770" s="446"/>
      <c r="F770" s="446"/>
      <c r="G770" s="446"/>
      <c r="H770" s="446"/>
      <c r="I770" s="446"/>
      <c r="J770" s="417"/>
      <c r="K770" s="417"/>
      <c r="L770" s="417"/>
      <c r="M770" s="417"/>
      <c r="N770" s="417"/>
      <c r="O770" s="417"/>
      <c r="P770" s="417"/>
      <c r="Q770" s="417"/>
      <c r="R770" s="417"/>
      <c r="S770" s="417"/>
      <c r="T770" s="417"/>
      <c r="U770" s="417"/>
      <c r="V770" s="417"/>
      <c r="W770" s="417"/>
      <c r="X770" s="417"/>
      <c r="Y770" s="417"/>
      <c r="Z770" s="417"/>
    </row>
    <row r="771" spans="1:26" ht="15.75" customHeight="1" x14ac:dyDescent="0.2">
      <c r="A771" s="417"/>
      <c r="B771" s="453"/>
      <c r="C771" s="454"/>
      <c r="D771" s="446"/>
      <c r="E771" s="446"/>
      <c r="F771" s="446"/>
      <c r="G771" s="446"/>
      <c r="H771" s="446"/>
      <c r="I771" s="446"/>
      <c r="J771" s="417"/>
      <c r="K771" s="417"/>
      <c r="L771" s="417"/>
      <c r="M771" s="417"/>
      <c r="N771" s="417"/>
      <c r="O771" s="417"/>
      <c r="P771" s="417"/>
      <c r="Q771" s="417"/>
      <c r="R771" s="417"/>
      <c r="S771" s="417"/>
      <c r="T771" s="417"/>
      <c r="U771" s="417"/>
      <c r="V771" s="417"/>
      <c r="W771" s="417"/>
      <c r="X771" s="417"/>
      <c r="Y771" s="417"/>
      <c r="Z771" s="417"/>
    </row>
    <row r="772" spans="1:26" ht="15.75" customHeight="1" x14ac:dyDescent="0.2">
      <c r="A772" s="417"/>
      <c r="B772" s="453"/>
      <c r="C772" s="454"/>
      <c r="D772" s="446"/>
      <c r="E772" s="446"/>
      <c r="F772" s="446"/>
      <c r="G772" s="446"/>
      <c r="H772" s="446"/>
      <c r="I772" s="446"/>
      <c r="J772" s="417"/>
      <c r="K772" s="417"/>
      <c r="L772" s="417"/>
      <c r="M772" s="417"/>
      <c r="N772" s="417"/>
      <c r="O772" s="417"/>
      <c r="P772" s="417"/>
      <c r="Q772" s="417"/>
      <c r="R772" s="417"/>
      <c r="S772" s="417"/>
      <c r="T772" s="417"/>
      <c r="U772" s="417"/>
      <c r="V772" s="417"/>
      <c r="W772" s="417"/>
      <c r="X772" s="417"/>
      <c r="Y772" s="417"/>
      <c r="Z772" s="417"/>
    </row>
    <row r="773" spans="1:26" ht="15.75" customHeight="1" x14ac:dyDescent="0.2">
      <c r="A773" s="417"/>
      <c r="B773" s="453"/>
      <c r="C773" s="454"/>
      <c r="D773" s="446"/>
      <c r="E773" s="446"/>
      <c r="F773" s="446"/>
      <c r="G773" s="446"/>
      <c r="H773" s="446"/>
      <c r="I773" s="446"/>
      <c r="J773" s="417"/>
      <c r="K773" s="417"/>
      <c r="L773" s="417"/>
      <c r="M773" s="417"/>
      <c r="N773" s="417"/>
      <c r="O773" s="417"/>
      <c r="P773" s="417"/>
      <c r="Q773" s="417"/>
      <c r="R773" s="417"/>
      <c r="S773" s="417"/>
      <c r="T773" s="417"/>
      <c r="U773" s="417"/>
      <c r="V773" s="417"/>
      <c r="W773" s="417"/>
      <c r="X773" s="417"/>
      <c r="Y773" s="417"/>
      <c r="Z773" s="417"/>
    </row>
    <row r="774" spans="1:26" ht="15.75" customHeight="1" x14ac:dyDescent="0.2">
      <c r="A774" s="417"/>
      <c r="B774" s="453"/>
      <c r="C774" s="454"/>
      <c r="D774" s="446"/>
      <c r="E774" s="446"/>
      <c r="F774" s="446"/>
      <c r="G774" s="446"/>
      <c r="H774" s="446"/>
      <c r="I774" s="446"/>
      <c r="J774" s="417"/>
      <c r="K774" s="417"/>
      <c r="L774" s="417"/>
      <c r="M774" s="417"/>
      <c r="N774" s="417"/>
      <c r="O774" s="417"/>
      <c r="P774" s="417"/>
      <c r="Q774" s="417"/>
      <c r="R774" s="417"/>
      <c r="S774" s="417"/>
      <c r="T774" s="417"/>
      <c r="U774" s="417"/>
      <c r="V774" s="417"/>
      <c r="W774" s="417"/>
      <c r="X774" s="417"/>
      <c r="Y774" s="417"/>
      <c r="Z774" s="417"/>
    </row>
    <row r="775" spans="1:26" ht="15.75" customHeight="1" x14ac:dyDescent="0.2">
      <c r="A775" s="417"/>
      <c r="B775" s="453"/>
      <c r="C775" s="454"/>
      <c r="D775" s="446"/>
      <c r="E775" s="446"/>
      <c r="F775" s="446"/>
      <c r="G775" s="446"/>
      <c r="H775" s="446"/>
      <c r="I775" s="446"/>
      <c r="J775" s="417"/>
      <c r="K775" s="417"/>
      <c r="L775" s="417"/>
      <c r="M775" s="417"/>
      <c r="N775" s="417"/>
      <c r="O775" s="417"/>
      <c r="P775" s="417"/>
      <c r="Q775" s="417"/>
      <c r="R775" s="417"/>
      <c r="S775" s="417"/>
      <c r="T775" s="417"/>
      <c r="U775" s="417"/>
      <c r="V775" s="417"/>
      <c r="W775" s="417"/>
      <c r="X775" s="417"/>
      <c r="Y775" s="417"/>
      <c r="Z775" s="417"/>
    </row>
    <row r="776" spans="1:26" ht="15.75" customHeight="1" x14ac:dyDescent="0.2">
      <c r="A776" s="417"/>
      <c r="B776" s="453"/>
      <c r="C776" s="454"/>
      <c r="D776" s="446"/>
      <c r="E776" s="446"/>
      <c r="F776" s="446"/>
      <c r="G776" s="446"/>
      <c r="H776" s="446"/>
      <c r="I776" s="446"/>
      <c r="J776" s="417"/>
      <c r="K776" s="417"/>
      <c r="L776" s="417"/>
      <c r="M776" s="417"/>
      <c r="N776" s="417"/>
      <c r="O776" s="417"/>
      <c r="P776" s="417"/>
      <c r="Q776" s="417"/>
      <c r="R776" s="417"/>
      <c r="S776" s="417"/>
      <c r="T776" s="417"/>
      <c r="U776" s="417"/>
      <c r="V776" s="417"/>
      <c r="W776" s="417"/>
      <c r="X776" s="417"/>
      <c r="Y776" s="417"/>
      <c r="Z776" s="417"/>
    </row>
    <row r="777" spans="1:26" ht="15.75" customHeight="1" x14ac:dyDescent="0.2">
      <c r="A777" s="417"/>
      <c r="B777" s="453"/>
      <c r="C777" s="454"/>
      <c r="D777" s="446"/>
      <c r="E777" s="446"/>
      <c r="F777" s="446"/>
      <c r="G777" s="446"/>
      <c r="H777" s="446"/>
      <c r="I777" s="446"/>
      <c r="J777" s="417"/>
      <c r="K777" s="417"/>
      <c r="L777" s="417"/>
      <c r="M777" s="417"/>
      <c r="N777" s="417"/>
      <c r="O777" s="417"/>
      <c r="P777" s="417"/>
      <c r="Q777" s="417"/>
      <c r="R777" s="417"/>
      <c r="S777" s="417"/>
      <c r="T777" s="417"/>
      <c r="U777" s="417"/>
      <c r="V777" s="417"/>
      <c r="W777" s="417"/>
      <c r="X777" s="417"/>
      <c r="Y777" s="417"/>
      <c r="Z777" s="417"/>
    </row>
    <row r="778" spans="1:26" ht="15.75" customHeight="1" x14ac:dyDescent="0.2">
      <c r="A778" s="417"/>
      <c r="B778" s="453"/>
      <c r="C778" s="454"/>
      <c r="D778" s="446"/>
      <c r="E778" s="446"/>
      <c r="F778" s="446"/>
      <c r="G778" s="446"/>
      <c r="H778" s="446"/>
      <c r="I778" s="446"/>
      <c r="J778" s="417"/>
      <c r="K778" s="417"/>
      <c r="L778" s="417"/>
      <c r="M778" s="417"/>
      <c r="N778" s="417"/>
      <c r="O778" s="417"/>
      <c r="P778" s="417"/>
      <c r="Q778" s="417"/>
      <c r="R778" s="417"/>
      <c r="S778" s="417"/>
      <c r="T778" s="417"/>
      <c r="U778" s="417"/>
      <c r="V778" s="417"/>
      <c r="W778" s="417"/>
      <c r="X778" s="417"/>
      <c r="Y778" s="417"/>
      <c r="Z778" s="417"/>
    </row>
    <row r="779" spans="1:26" ht="15.75" customHeight="1" x14ac:dyDescent="0.2">
      <c r="A779" s="417"/>
      <c r="B779" s="453"/>
      <c r="C779" s="454"/>
      <c r="D779" s="446"/>
      <c r="E779" s="446"/>
      <c r="F779" s="446"/>
      <c r="G779" s="446"/>
      <c r="H779" s="446"/>
      <c r="I779" s="446"/>
      <c r="J779" s="417"/>
      <c r="K779" s="417"/>
      <c r="L779" s="417"/>
      <c r="M779" s="417"/>
      <c r="N779" s="417"/>
      <c r="O779" s="417"/>
      <c r="P779" s="417"/>
      <c r="Q779" s="417"/>
      <c r="R779" s="417"/>
      <c r="S779" s="417"/>
      <c r="T779" s="417"/>
      <c r="U779" s="417"/>
      <c r="V779" s="417"/>
      <c r="W779" s="417"/>
      <c r="X779" s="417"/>
      <c r="Y779" s="417"/>
      <c r="Z779" s="417"/>
    </row>
    <row r="780" spans="1:26" ht="15.75" customHeight="1" x14ac:dyDescent="0.2">
      <c r="A780" s="417"/>
      <c r="B780" s="453"/>
      <c r="C780" s="454"/>
      <c r="D780" s="446"/>
      <c r="E780" s="446"/>
      <c r="F780" s="446"/>
      <c r="G780" s="446"/>
      <c r="H780" s="446"/>
      <c r="I780" s="446"/>
      <c r="J780" s="417"/>
      <c r="K780" s="417"/>
      <c r="L780" s="417"/>
      <c r="M780" s="417"/>
      <c r="N780" s="417"/>
      <c r="O780" s="417"/>
      <c r="P780" s="417"/>
      <c r="Q780" s="417"/>
      <c r="R780" s="417"/>
      <c r="S780" s="417"/>
      <c r="T780" s="417"/>
      <c r="U780" s="417"/>
      <c r="V780" s="417"/>
      <c r="W780" s="417"/>
      <c r="X780" s="417"/>
      <c r="Y780" s="417"/>
      <c r="Z780" s="417"/>
    </row>
    <row r="781" spans="1:26" ht="15.75" customHeight="1" x14ac:dyDescent="0.2">
      <c r="A781" s="417"/>
      <c r="B781" s="453"/>
      <c r="C781" s="454"/>
      <c r="D781" s="446"/>
      <c r="E781" s="446"/>
      <c r="F781" s="446"/>
      <c r="G781" s="446"/>
      <c r="H781" s="446"/>
      <c r="I781" s="446"/>
      <c r="J781" s="417"/>
      <c r="K781" s="417"/>
      <c r="L781" s="417"/>
      <c r="M781" s="417"/>
      <c r="N781" s="417"/>
      <c r="O781" s="417"/>
      <c r="P781" s="417"/>
      <c r="Q781" s="417"/>
      <c r="R781" s="417"/>
      <c r="S781" s="417"/>
      <c r="T781" s="417"/>
      <c r="U781" s="417"/>
      <c r="V781" s="417"/>
      <c r="W781" s="417"/>
      <c r="X781" s="417"/>
      <c r="Y781" s="417"/>
      <c r="Z781" s="417"/>
    </row>
    <row r="782" spans="1:26" ht="15.75" customHeight="1" x14ac:dyDescent="0.2">
      <c r="A782" s="417"/>
      <c r="B782" s="453"/>
      <c r="C782" s="454"/>
      <c r="D782" s="446"/>
      <c r="E782" s="446"/>
      <c r="F782" s="446"/>
      <c r="G782" s="446"/>
      <c r="H782" s="446"/>
      <c r="I782" s="446"/>
      <c r="J782" s="417"/>
      <c r="K782" s="417"/>
      <c r="L782" s="417"/>
      <c r="M782" s="417"/>
      <c r="N782" s="417"/>
      <c r="O782" s="417"/>
      <c r="P782" s="417"/>
      <c r="Q782" s="417"/>
      <c r="R782" s="417"/>
      <c r="S782" s="417"/>
      <c r="T782" s="417"/>
      <c r="U782" s="417"/>
      <c r="V782" s="417"/>
      <c r="W782" s="417"/>
      <c r="X782" s="417"/>
      <c r="Y782" s="417"/>
      <c r="Z782" s="417"/>
    </row>
    <row r="783" spans="1:26" ht="15.75" customHeight="1" x14ac:dyDescent="0.2">
      <c r="A783" s="417"/>
      <c r="B783" s="453"/>
      <c r="C783" s="454"/>
      <c r="D783" s="446"/>
      <c r="E783" s="446"/>
      <c r="F783" s="446"/>
      <c r="G783" s="446"/>
      <c r="H783" s="446"/>
      <c r="I783" s="446"/>
      <c r="J783" s="417"/>
      <c r="K783" s="417"/>
      <c r="L783" s="417"/>
      <c r="M783" s="417"/>
      <c r="N783" s="417"/>
      <c r="O783" s="417"/>
      <c r="P783" s="417"/>
      <c r="Q783" s="417"/>
      <c r="R783" s="417"/>
      <c r="S783" s="417"/>
      <c r="T783" s="417"/>
      <c r="U783" s="417"/>
      <c r="V783" s="417"/>
      <c r="W783" s="417"/>
      <c r="X783" s="417"/>
      <c r="Y783" s="417"/>
      <c r="Z783" s="417"/>
    </row>
    <row r="784" spans="1:26" ht="15.75" customHeight="1" x14ac:dyDescent="0.2">
      <c r="A784" s="417"/>
      <c r="B784" s="453"/>
      <c r="C784" s="454"/>
      <c r="D784" s="446"/>
      <c r="E784" s="446"/>
      <c r="F784" s="446"/>
      <c r="G784" s="446"/>
      <c r="H784" s="446"/>
      <c r="I784" s="446"/>
      <c r="J784" s="417"/>
      <c r="K784" s="417"/>
      <c r="L784" s="417"/>
      <c r="M784" s="417"/>
      <c r="N784" s="417"/>
      <c r="O784" s="417"/>
      <c r="P784" s="417"/>
      <c r="Q784" s="417"/>
      <c r="R784" s="417"/>
      <c r="S784" s="417"/>
      <c r="T784" s="417"/>
      <c r="U784" s="417"/>
      <c r="V784" s="417"/>
      <c r="W784" s="417"/>
      <c r="X784" s="417"/>
      <c r="Y784" s="417"/>
      <c r="Z784" s="417"/>
    </row>
    <row r="785" spans="1:26" ht="15.75" customHeight="1" x14ac:dyDescent="0.2">
      <c r="A785" s="417"/>
      <c r="B785" s="453"/>
      <c r="C785" s="454"/>
      <c r="D785" s="446"/>
      <c r="E785" s="446"/>
      <c r="F785" s="446"/>
      <c r="G785" s="446"/>
      <c r="H785" s="446"/>
      <c r="I785" s="446"/>
      <c r="J785" s="417"/>
      <c r="K785" s="417"/>
      <c r="L785" s="417"/>
      <c r="M785" s="417"/>
      <c r="N785" s="417"/>
      <c r="O785" s="417"/>
      <c r="P785" s="417"/>
      <c r="Q785" s="417"/>
      <c r="R785" s="417"/>
      <c r="S785" s="417"/>
      <c r="T785" s="417"/>
      <c r="U785" s="417"/>
      <c r="V785" s="417"/>
      <c r="W785" s="417"/>
      <c r="X785" s="417"/>
      <c r="Y785" s="417"/>
      <c r="Z785" s="417"/>
    </row>
    <row r="786" spans="1:26" ht="15.75" customHeight="1" x14ac:dyDescent="0.2">
      <c r="A786" s="417"/>
      <c r="B786" s="453"/>
      <c r="C786" s="454"/>
      <c r="D786" s="446"/>
      <c r="E786" s="446"/>
      <c r="F786" s="446"/>
      <c r="G786" s="446"/>
      <c r="H786" s="446"/>
      <c r="I786" s="446"/>
      <c r="J786" s="417"/>
      <c r="K786" s="417"/>
      <c r="L786" s="417"/>
      <c r="M786" s="417"/>
      <c r="N786" s="417"/>
      <c r="O786" s="417"/>
      <c r="P786" s="417"/>
      <c r="Q786" s="417"/>
      <c r="R786" s="417"/>
      <c r="S786" s="417"/>
      <c r="T786" s="417"/>
      <c r="U786" s="417"/>
      <c r="V786" s="417"/>
      <c r="W786" s="417"/>
      <c r="X786" s="417"/>
      <c r="Y786" s="417"/>
      <c r="Z786" s="417"/>
    </row>
    <row r="787" spans="1:26" ht="15.75" customHeight="1" x14ac:dyDescent="0.2">
      <c r="A787" s="417"/>
      <c r="B787" s="453"/>
      <c r="C787" s="454"/>
      <c r="D787" s="446"/>
      <c r="E787" s="446"/>
      <c r="F787" s="446"/>
      <c r="G787" s="446"/>
      <c r="H787" s="446"/>
      <c r="I787" s="446"/>
      <c r="J787" s="417"/>
      <c r="K787" s="417"/>
      <c r="L787" s="417"/>
      <c r="M787" s="417"/>
      <c r="N787" s="417"/>
      <c r="O787" s="417"/>
      <c r="P787" s="417"/>
      <c r="Q787" s="417"/>
      <c r="R787" s="417"/>
      <c r="S787" s="417"/>
      <c r="T787" s="417"/>
      <c r="U787" s="417"/>
      <c r="V787" s="417"/>
      <c r="W787" s="417"/>
      <c r="X787" s="417"/>
      <c r="Y787" s="417"/>
      <c r="Z787" s="417"/>
    </row>
    <row r="788" spans="1:26" ht="15.75" customHeight="1" x14ac:dyDescent="0.2">
      <c r="A788" s="417"/>
      <c r="B788" s="453"/>
      <c r="C788" s="454"/>
      <c r="D788" s="446"/>
      <c r="E788" s="446"/>
      <c r="F788" s="446"/>
      <c r="G788" s="446"/>
      <c r="H788" s="446"/>
      <c r="I788" s="446"/>
      <c r="J788" s="417"/>
      <c r="K788" s="417"/>
      <c r="L788" s="417"/>
      <c r="M788" s="417"/>
      <c r="N788" s="417"/>
      <c r="O788" s="417"/>
      <c r="P788" s="417"/>
      <c r="Q788" s="417"/>
      <c r="R788" s="417"/>
      <c r="S788" s="417"/>
      <c r="T788" s="417"/>
      <c r="U788" s="417"/>
      <c r="V788" s="417"/>
      <c r="W788" s="417"/>
      <c r="X788" s="417"/>
      <c r="Y788" s="417"/>
      <c r="Z788" s="417"/>
    </row>
    <row r="789" spans="1:26" ht="15.75" customHeight="1" x14ac:dyDescent="0.2">
      <c r="A789" s="417"/>
      <c r="B789" s="453"/>
      <c r="C789" s="454"/>
      <c r="D789" s="446"/>
      <c r="E789" s="446"/>
      <c r="F789" s="446"/>
      <c r="G789" s="446"/>
      <c r="H789" s="446"/>
      <c r="I789" s="446"/>
      <c r="J789" s="417"/>
      <c r="K789" s="417"/>
      <c r="L789" s="417"/>
      <c r="M789" s="417"/>
      <c r="N789" s="417"/>
      <c r="O789" s="417"/>
      <c r="P789" s="417"/>
      <c r="Q789" s="417"/>
      <c r="R789" s="417"/>
      <c r="S789" s="417"/>
      <c r="T789" s="417"/>
      <c r="U789" s="417"/>
      <c r="V789" s="417"/>
      <c r="W789" s="417"/>
      <c r="X789" s="417"/>
      <c r="Y789" s="417"/>
      <c r="Z789" s="417"/>
    </row>
    <row r="790" spans="1:26" ht="15.75" customHeight="1" x14ac:dyDescent="0.2">
      <c r="A790" s="417"/>
      <c r="B790" s="453"/>
      <c r="C790" s="454"/>
      <c r="D790" s="446"/>
      <c r="E790" s="446"/>
      <c r="F790" s="446"/>
      <c r="G790" s="446"/>
      <c r="H790" s="446"/>
      <c r="I790" s="446"/>
      <c r="J790" s="417"/>
      <c r="K790" s="417"/>
      <c r="L790" s="417"/>
      <c r="M790" s="417"/>
      <c r="N790" s="417"/>
      <c r="O790" s="417"/>
      <c r="P790" s="417"/>
      <c r="Q790" s="417"/>
      <c r="R790" s="417"/>
      <c r="S790" s="417"/>
      <c r="T790" s="417"/>
      <c r="U790" s="417"/>
      <c r="V790" s="417"/>
      <c r="W790" s="417"/>
      <c r="X790" s="417"/>
      <c r="Y790" s="417"/>
      <c r="Z790" s="417"/>
    </row>
    <row r="791" spans="1:26" ht="15.75" customHeight="1" x14ac:dyDescent="0.2">
      <c r="A791" s="417"/>
      <c r="B791" s="453"/>
      <c r="C791" s="454"/>
      <c r="D791" s="446"/>
      <c r="E791" s="446"/>
      <c r="F791" s="446"/>
      <c r="G791" s="446"/>
      <c r="H791" s="446"/>
      <c r="I791" s="446"/>
      <c r="J791" s="417"/>
      <c r="K791" s="417"/>
      <c r="L791" s="417"/>
      <c r="M791" s="417"/>
      <c r="N791" s="417"/>
      <c r="O791" s="417"/>
      <c r="P791" s="417"/>
      <c r="Q791" s="417"/>
      <c r="R791" s="417"/>
      <c r="S791" s="417"/>
      <c r="T791" s="417"/>
      <c r="U791" s="417"/>
      <c r="V791" s="417"/>
      <c r="W791" s="417"/>
      <c r="X791" s="417"/>
      <c r="Y791" s="417"/>
      <c r="Z791" s="417"/>
    </row>
    <row r="792" spans="1:26" ht="15.75" customHeight="1" x14ac:dyDescent="0.2">
      <c r="A792" s="417"/>
      <c r="B792" s="453"/>
      <c r="C792" s="454"/>
      <c r="D792" s="446"/>
      <c r="E792" s="446"/>
      <c r="F792" s="446"/>
      <c r="G792" s="446"/>
      <c r="H792" s="446"/>
      <c r="I792" s="446"/>
      <c r="J792" s="417"/>
      <c r="K792" s="417"/>
      <c r="L792" s="417"/>
      <c r="M792" s="417"/>
      <c r="N792" s="417"/>
      <c r="O792" s="417"/>
      <c r="P792" s="417"/>
      <c r="Q792" s="417"/>
      <c r="R792" s="417"/>
      <c r="S792" s="417"/>
      <c r="T792" s="417"/>
      <c r="U792" s="417"/>
      <c r="V792" s="417"/>
      <c r="W792" s="417"/>
      <c r="X792" s="417"/>
      <c r="Y792" s="417"/>
      <c r="Z792" s="417"/>
    </row>
    <row r="793" spans="1:26" ht="15.75" customHeight="1" x14ac:dyDescent="0.2">
      <c r="A793" s="417"/>
      <c r="B793" s="453"/>
      <c r="C793" s="454"/>
      <c r="D793" s="446"/>
      <c r="E793" s="446"/>
      <c r="F793" s="446"/>
      <c r="G793" s="446"/>
      <c r="H793" s="446"/>
      <c r="I793" s="446"/>
      <c r="J793" s="417"/>
      <c r="K793" s="417"/>
      <c r="L793" s="417"/>
      <c r="M793" s="417"/>
      <c r="N793" s="417"/>
      <c r="O793" s="417"/>
      <c r="P793" s="417"/>
      <c r="Q793" s="417"/>
      <c r="R793" s="417"/>
      <c r="S793" s="417"/>
      <c r="T793" s="417"/>
      <c r="U793" s="417"/>
      <c r="V793" s="417"/>
      <c r="W793" s="417"/>
      <c r="X793" s="417"/>
      <c r="Y793" s="417"/>
      <c r="Z793" s="417"/>
    </row>
    <row r="794" spans="1:26" ht="15.75" customHeight="1" x14ac:dyDescent="0.2">
      <c r="A794" s="417"/>
      <c r="B794" s="453"/>
      <c r="C794" s="454"/>
      <c r="D794" s="446"/>
      <c r="E794" s="446"/>
      <c r="F794" s="446"/>
      <c r="G794" s="446"/>
      <c r="H794" s="446"/>
      <c r="I794" s="446"/>
      <c r="J794" s="417"/>
      <c r="K794" s="417"/>
      <c r="L794" s="417"/>
      <c r="M794" s="417"/>
      <c r="N794" s="417"/>
      <c r="O794" s="417"/>
      <c r="P794" s="417"/>
      <c r="Q794" s="417"/>
      <c r="R794" s="417"/>
      <c r="S794" s="417"/>
      <c r="T794" s="417"/>
      <c r="U794" s="417"/>
      <c r="V794" s="417"/>
      <c r="W794" s="417"/>
      <c r="X794" s="417"/>
      <c r="Y794" s="417"/>
      <c r="Z794" s="417"/>
    </row>
    <row r="795" spans="1:26" ht="15.75" customHeight="1" x14ac:dyDescent="0.2">
      <c r="A795" s="417"/>
      <c r="B795" s="453"/>
      <c r="C795" s="454"/>
      <c r="D795" s="446"/>
      <c r="E795" s="446"/>
      <c r="F795" s="446"/>
      <c r="G795" s="446"/>
      <c r="H795" s="446"/>
      <c r="I795" s="446"/>
      <c r="J795" s="417"/>
      <c r="K795" s="417"/>
      <c r="L795" s="417"/>
      <c r="M795" s="417"/>
      <c r="N795" s="417"/>
      <c r="O795" s="417"/>
      <c r="P795" s="417"/>
      <c r="Q795" s="417"/>
      <c r="R795" s="417"/>
      <c r="S795" s="417"/>
      <c r="T795" s="417"/>
      <c r="U795" s="417"/>
      <c r="V795" s="417"/>
      <c r="W795" s="417"/>
      <c r="X795" s="417"/>
      <c r="Y795" s="417"/>
      <c r="Z795" s="417"/>
    </row>
    <row r="796" spans="1:26" ht="15.75" customHeight="1" x14ac:dyDescent="0.2">
      <c r="A796" s="417"/>
      <c r="B796" s="453"/>
      <c r="C796" s="454"/>
      <c r="D796" s="446"/>
      <c r="E796" s="446"/>
      <c r="F796" s="446"/>
      <c r="G796" s="446"/>
      <c r="H796" s="446"/>
      <c r="I796" s="446"/>
      <c r="J796" s="417"/>
      <c r="K796" s="417"/>
      <c r="L796" s="417"/>
      <c r="M796" s="417"/>
      <c r="N796" s="417"/>
      <c r="O796" s="417"/>
      <c r="P796" s="417"/>
      <c r="Q796" s="417"/>
      <c r="R796" s="417"/>
      <c r="S796" s="417"/>
      <c r="T796" s="417"/>
      <c r="U796" s="417"/>
      <c r="V796" s="417"/>
      <c r="W796" s="417"/>
      <c r="X796" s="417"/>
      <c r="Y796" s="417"/>
      <c r="Z796" s="417"/>
    </row>
    <row r="797" spans="1:26" ht="15.75" customHeight="1" x14ac:dyDescent="0.2">
      <c r="A797" s="417"/>
      <c r="B797" s="453"/>
      <c r="C797" s="454"/>
      <c r="D797" s="446"/>
      <c r="E797" s="446"/>
      <c r="F797" s="446"/>
      <c r="G797" s="446"/>
      <c r="H797" s="446"/>
      <c r="I797" s="446"/>
      <c r="J797" s="417"/>
      <c r="K797" s="417"/>
      <c r="L797" s="417"/>
      <c r="M797" s="417"/>
      <c r="N797" s="417"/>
      <c r="O797" s="417"/>
      <c r="P797" s="417"/>
      <c r="Q797" s="417"/>
      <c r="R797" s="417"/>
      <c r="S797" s="417"/>
      <c r="T797" s="417"/>
      <c r="U797" s="417"/>
      <c r="V797" s="417"/>
      <c r="W797" s="417"/>
      <c r="X797" s="417"/>
      <c r="Y797" s="417"/>
      <c r="Z797" s="417"/>
    </row>
    <row r="798" spans="1:26" ht="15.75" customHeight="1" x14ac:dyDescent="0.2">
      <c r="A798" s="417"/>
      <c r="B798" s="453"/>
      <c r="C798" s="454"/>
      <c r="D798" s="446"/>
      <c r="E798" s="446"/>
      <c r="F798" s="446"/>
      <c r="G798" s="446"/>
      <c r="H798" s="446"/>
      <c r="I798" s="446"/>
      <c r="J798" s="417"/>
      <c r="K798" s="417"/>
      <c r="L798" s="417"/>
      <c r="M798" s="417"/>
      <c r="N798" s="417"/>
      <c r="O798" s="417"/>
      <c r="P798" s="417"/>
      <c r="Q798" s="417"/>
      <c r="R798" s="417"/>
      <c r="S798" s="417"/>
      <c r="T798" s="417"/>
      <c r="U798" s="417"/>
      <c r="V798" s="417"/>
      <c r="W798" s="417"/>
      <c r="X798" s="417"/>
      <c r="Y798" s="417"/>
      <c r="Z798" s="417"/>
    </row>
    <row r="799" spans="1:26" ht="15.75" customHeight="1" x14ac:dyDescent="0.2">
      <c r="A799" s="417"/>
      <c r="B799" s="453"/>
      <c r="C799" s="454"/>
      <c r="D799" s="446"/>
      <c r="E799" s="446"/>
      <c r="F799" s="446"/>
      <c r="G799" s="446"/>
      <c r="H799" s="446"/>
      <c r="I799" s="446"/>
      <c r="J799" s="417"/>
      <c r="K799" s="417"/>
      <c r="L799" s="417"/>
      <c r="M799" s="417"/>
      <c r="N799" s="417"/>
      <c r="O799" s="417"/>
      <c r="P799" s="417"/>
      <c r="Q799" s="417"/>
      <c r="R799" s="417"/>
      <c r="S799" s="417"/>
      <c r="T799" s="417"/>
      <c r="U799" s="417"/>
      <c r="V799" s="417"/>
      <c r="W799" s="417"/>
      <c r="X799" s="417"/>
      <c r="Y799" s="417"/>
      <c r="Z799" s="417"/>
    </row>
    <row r="800" spans="1:26" ht="15.75" customHeight="1" x14ac:dyDescent="0.2">
      <c r="A800" s="417"/>
      <c r="B800" s="453"/>
      <c r="C800" s="454"/>
      <c r="D800" s="446"/>
      <c r="E800" s="446"/>
      <c r="F800" s="446"/>
      <c r="G800" s="446"/>
      <c r="H800" s="446"/>
      <c r="I800" s="446"/>
      <c r="J800" s="417"/>
      <c r="K800" s="417"/>
      <c r="L800" s="417"/>
      <c r="M800" s="417"/>
      <c r="N800" s="417"/>
      <c r="O800" s="417"/>
      <c r="P800" s="417"/>
      <c r="Q800" s="417"/>
      <c r="R800" s="417"/>
      <c r="S800" s="417"/>
      <c r="T800" s="417"/>
      <c r="U800" s="417"/>
      <c r="V800" s="417"/>
      <c r="W800" s="417"/>
      <c r="X800" s="417"/>
      <c r="Y800" s="417"/>
      <c r="Z800" s="417"/>
    </row>
    <row r="801" spans="1:26" ht="15.75" customHeight="1" x14ac:dyDescent="0.2">
      <c r="A801" s="417"/>
      <c r="B801" s="453"/>
      <c r="C801" s="454"/>
      <c r="D801" s="446"/>
      <c r="E801" s="446"/>
      <c r="F801" s="446"/>
      <c r="G801" s="446"/>
      <c r="H801" s="446"/>
      <c r="I801" s="446"/>
      <c r="J801" s="417"/>
      <c r="K801" s="417"/>
      <c r="L801" s="417"/>
      <c r="M801" s="417"/>
      <c r="N801" s="417"/>
      <c r="O801" s="417"/>
      <c r="P801" s="417"/>
      <c r="Q801" s="417"/>
      <c r="R801" s="417"/>
      <c r="S801" s="417"/>
      <c r="T801" s="417"/>
      <c r="U801" s="417"/>
      <c r="V801" s="417"/>
      <c r="W801" s="417"/>
      <c r="X801" s="417"/>
      <c r="Y801" s="417"/>
      <c r="Z801" s="417"/>
    </row>
    <row r="802" spans="1:26" ht="15.75" customHeight="1" x14ac:dyDescent="0.2">
      <c r="A802" s="417"/>
      <c r="B802" s="453"/>
      <c r="C802" s="454"/>
      <c r="D802" s="446"/>
      <c r="E802" s="446"/>
      <c r="F802" s="446"/>
      <c r="G802" s="446"/>
      <c r="H802" s="446"/>
      <c r="I802" s="446"/>
      <c r="J802" s="417"/>
      <c r="K802" s="417"/>
      <c r="L802" s="417"/>
      <c r="M802" s="417"/>
      <c r="N802" s="417"/>
      <c r="O802" s="417"/>
      <c r="P802" s="417"/>
      <c r="Q802" s="417"/>
      <c r="R802" s="417"/>
      <c r="S802" s="417"/>
      <c r="T802" s="417"/>
      <c r="U802" s="417"/>
      <c r="V802" s="417"/>
      <c r="W802" s="417"/>
      <c r="X802" s="417"/>
      <c r="Y802" s="417"/>
      <c r="Z802" s="417"/>
    </row>
    <row r="803" spans="1:26" ht="15.75" customHeight="1" x14ac:dyDescent="0.2">
      <c r="A803" s="417"/>
      <c r="B803" s="453"/>
      <c r="C803" s="454"/>
      <c r="D803" s="446"/>
      <c r="E803" s="446"/>
      <c r="F803" s="446"/>
      <c r="G803" s="446"/>
      <c r="H803" s="446"/>
      <c r="I803" s="446"/>
      <c r="J803" s="417"/>
      <c r="K803" s="417"/>
      <c r="L803" s="417"/>
      <c r="M803" s="417"/>
      <c r="N803" s="417"/>
      <c r="O803" s="417"/>
      <c r="P803" s="417"/>
      <c r="Q803" s="417"/>
      <c r="R803" s="417"/>
      <c r="S803" s="417"/>
      <c r="T803" s="417"/>
      <c r="U803" s="417"/>
      <c r="V803" s="417"/>
      <c r="W803" s="417"/>
      <c r="X803" s="417"/>
      <c r="Y803" s="417"/>
      <c r="Z803" s="417"/>
    </row>
    <row r="804" spans="1:26" ht="15.75" customHeight="1" x14ac:dyDescent="0.2">
      <c r="A804" s="417"/>
      <c r="B804" s="453"/>
      <c r="C804" s="454"/>
      <c r="D804" s="446"/>
      <c r="E804" s="446"/>
      <c r="F804" s="446"/>
      <c r="G804" s="446"/>
      <c r="H804" s="446"/>
      <c r="I804" s="446"/>
      <c r="J804" s="417"/>
      <c r="K804" s="417"/>
      <c r="L804" s="417"/>
      <c r="M804" s="417"/>
      <c r="N804" s="417"/>
      <c r="O804" s="417"/>
      <c r="P804" s="417"/>
      <c r="Q804" s="417"/>
      <c r="R804" s="417"/>
      <c r="S804" s="417"/>
      <c r="T804" s="417"/>
      <c r="U804" s="417"/>
      <c r="V804" s="417"/>
      <c r="W804" s="417"/>
      <c r="X804" s="417"/>
      <c r="Y804" s="417"/>
      <c r="Z804" s="417"/>
    </row>
    <row r="805" spans="1:26" ht="15.75" customHeight="1" x14ac:dyDescent="0.2">
      <c r="A805" s="417"/>
      <c r="B805" s="453"/>
      <c r="C805" s="454"/>
      <c r="D805" s="446"/>
      <c r="E805" s="446"/>
      <c r="F805" s="446"/>
      <c r="G805" s="446"/>
      <c r="H805" s="446"/>
      <c r="I805" s="446"/>
      <c r="J805" s="417"/>
      <c r="K805" s="417"/>
      <c r="L805" s="417"/>
      <c r="M805" s="417"/>
      <c r="N805" s="417"/>
      <c r="O805" s="417"/>
      <c r="P805" s="417"/>
      <c r="Q805" s="417"/>
      <c r="R805" s="417"/>
      <c r="S805" s="417"/>
      <c r="T805" s="417"/>
      <c r="U805" s="417"/>
      <c r="V805" s="417"/>
      <c r="W805" s="417"/>
      <c r="X805" s="417"/>
      <c r="Y805" s="417"/>
      <c r="Z805" s="417"/>
    </row>
    <row r="806" spans="1:26" ht="15.75" customHeight="1" x14ac:dyDescent="0.2">
      <c r="A806" s="417"/>
      <c r="B806" s="453"/>
      <c r="C806" s="454"/>
      <c r="D806" s="446"/>
      <c r="E806" s="446"/>
      <c r="F806" s="446"/>
      <c r="G806" s="446"/>
      <c r="H806" s="446"/>
      <c r="I806" s="446"/>
      <c r="J806" s="417"/>
      <c r="K806" s="417"/>
      <c r="L806" s="417"/>
      <c r="M806" s="417"/>
      <c r="N806" s="417"/>
      <c r="O806" s="417"/>
      <c r="P806" s="417"/>
      <c r="Q806" s="417"/>
      <c r="R806" s="417"/>
      <c r="S806" s="417"/>
      <c r="T806" s="417"/>
      <c r="U806" s="417"/>
      <c r="V806" s="417"/>
      <c r="W806" s="417"/>
      <c r="X806" s="417"/>
      <c r="Y806" s="417"/>
      <c r="Z806" s="417"/>
    </row>
    <row r="807" spans="1:26" ht="15.75" customHeight="1" x14ac:dyDescent="0.2">
      <c r="A807" s="417"/>
      <c r="B807" s="453"/>
      <c r="C807" s="454"/>
      <c r="D807" s="446"/>
      <c r="E807" s="446"/>
      <c r="F807" s="446"/>
      <c r="G807" s="446"/>
      <c r="H807" s="446"/>
      <c r="I807" s="446"/>
      <c r="J807" s="417"/>
      <c r="K807" s="417"/>
      <c r="L807" s="417"/>
      <c r="M807" s="417"/>
      <c r="N807" s="417"/>
      <c r="O807" s="417"/>
      <c r="P807" s="417"/>
      <c r="Q807" s="417"/>
      <c r="R807" s="417"/>
      <c r="S807" s="417"/>
      <c r="T807" s="417"/>
      <c r="U807" s="417"/>
      <c r="V807" s="417"/>
      <c r="W807" s="417"/>
      <c r="X807" s="417"/>
      <c r="Y807" s="417"/>
      <c r="Z807" s="417"/>
    </row>
    <row r="808" spans="1:26" ht="15.75" customHeight="1" x14ac:dyDescent="0.2">
      <c r="A808" s="417"/>
      <c r="B808" s="453"/>
      <c r="C808" s="454"/>
      <c r="D808" s="446"/>
      <c r="E808" s="446"/>
      <c r="F808" s="446"/>
      <c r="G808" s="446"/>
      <c r="H808" s="446"/>
      <c r="I808" s="446"/>
      <c r="J808" s="417"/>
      <c r="K808" s="417"/>
      <c r="L808" s="417"/>
      <c r="M808" s="417"/>
      <c r="N808" s="417"/>
      <c r="O808" s="417"/>
      <c r="P808" s="417"/>
      <c r="Q808" s="417"/>
      <c r="R808" s="417"/>
      <c r="S808" s="417"/>
      <c r="T808" s="417"/>
      <c r="U808" s="417"/>
      <c r="V808" s="417"/>
      <c r="W808" s="417"/>
      <c r="X808" s="417"/>
      <c r="Y808" s="417"/>
      <c r="Z808" s="417"/>
    </row>
    <row r="809" spans="1:26" ht="15.75" customHeight="1" x14ac:dyDescent="0.2">
      <c r="A809" s="417"/>
      <c r="B809" s="453"/>
      <c r="C809" s="454"/>
      <c r="D809" s="446"/>
      <c r="E809" s="446"/>
      <c r="F809" s="446"/>
      <c r="G809" s="446"/>
      <c r="H809" s="446"/>
      <c r="I809" s="446"/>
      <c r="J809" s="417"/>
      <c r="K809" s="417"/>
      <c r="L809" s="417"/>
      <c r="M809" s="417"/>
      <c r="N809" s="417"/>
      <c r="O809" s="417"/>
      <c r="P809" s="417"/>
      <c r="Q809" s="417"/>
      <c r="R809" s="417"/>
      <c r="S809" s="417"/>
      <c r="T809" s="417"/>
      <c r="U809" s="417"/>
      <c r="V809" s="417"/>
      <c r="W809" s="417"/>
      <c r="X809" s="417"/>
      <c r="Y809" s="417"/>
      <c r="Z809" s="417"/>
    </row>
    <row r="810" spans="1:26" ht="15.75" customHeight="1" x14ac:dyDescent="0.2">
      <c r="A810" s="417"/>
      <c r="B810" s="453"/>
      <c r="C810" s="454"/>
      <c r="D810" s="446"/>
      <c r="E810" s="446"/>
      <c r="F810" s="446"/>
      <c r="G810" s="446"/>
      <c r="H810" s="446"/>
      <c r="I810" s="446"/>
      <c r="J810" s="417"/>
      <c r="K810" s="417"/>
      <c r="L810" s="417"/>
      <c r="M810" s="417"/>
      <c r="N810" s="417"/>
      <c r="O810" s="417"/>
      <c r="P810" s="417"/>
      <c r="Q810" s="417"/>
      <c r="R810" s="417"/>
      <c r="S810" s="417"/>
      <c r="T810" s="417"/>
      <c r="U810" s="417"/>
      <c r="V810" s="417"/>
      <c r="W810" s="417"/>
      <c r="X810" s="417"/>
      <c r="Y810" s="417"/>
      <c r="Z810" s="417"/>
    </row>
    <row r="811" spans="1:26" ht="15.75" customHeight="1" x14ac:dyDescent="0.2">
      <c r="A811" s="417"/>
      <c r="B811" s="453"/>
      <c r="C811" s="454"/>
      <c r="D811" s="446"/>
      <c r="E811" s="446"/>
      <c r="F811" s="446"/>
      <c r="G811" s="446"/>
      <c r="H811" s="446"/>
      <c r="I811" s="446"/>
      <c r="J811" s="417"/>
      <c r="K811" s="417"/>
      <c r="L811" s="417"/>
      <c r="M811" s="417"/>
      <c r="N811" s="417"/>
      <c r="O811" s="417"/>
      <c r="P811" s="417"/>
      <c r="Q811" s="417"/>
      <c r="R811" s="417"/>
      <c r="S811" s="417"/>
      <c r="T811" s="417"/>
      <c r="U811" s="417"/>
      <c r="V811" s="417"/>
      <c r="W811" s="417"/>
      <c r="X811" s="417"/>
      <c r="Y811" s="417"/>
      <c r="Z811" s="417"/>
    </row>
    <row r="812" spans="1:26" ht="15.75" customHeight="1" x14ac:dyDescent="0.2">
      <c r="A812" s="417"/>
      <c r="B812" s="453"/>
      <c r="C812" s="454"/>
      <c r="D812" s="446"/>
      <c r="E812" s="446"/>
      <c r="F812" s="446"/>
      <c r="G812" s="446"/>
      <c r="H812" s="446"/>
      <c r="I812" s="446"/>
      <c r="J812" s="417"/>
      <c r="K812" s="417"/>
      <c r="L812" s="417"/>
      <c r="M812" s="417"/>
      <c r="N812" s="417"/>
      <c r="O812" s="417"/>
      <c r="P812" s="417"/>
      <c r="Q812" s="417"/>
      <c r="R812" s="417"/>
      <c r="S812" s="417"/>
      <c r="T812" s="417"/>
      <c r="U812" s="417"/>
      <c r="V812" s="417"/>
      <c r="W812" s="417"/>
      <c r="X812" s="417"/>
      <c r="Y812" s="417"/>
      <c r="Z812" s="417"/>
    </row>
    <row r="813" spans="1:26" ht="15.75" customHeight="1" x14ac:dyDescent="0.2">
      <c r="A813" s="417"/>
      <c r="B813" s="453"/>
      <c r="C813" s="454"/>
      <c r="D813" s="446"/>
      <c r="E813" s="446"/>
      <c r="F813" s="446"/>
      <c r="G813" s="446"/>
      <c r="H813" s="446"/>
      <c r="I813" s="446"/>
      <c r="J813" s="417"/>
      <c r="K813" s="417"/>
      <c r="L813" s="417"/>
      <c r="M813" s="417"/>
      <c r="N813" s="417"/>
      <c r="O813" s="417"/>
      <c r="P813" s="417"/>
      <c r="Q813" s="417"/>
      <c r="R813" s="417"/>
      <c r="S813" s="417"/>
      <c r="T813" s="417"/>
      <c r="U813" s="417"/>
      <c r="V813" s="417"/>
      <c r="W813" s="417"/>
      <c r="X813" s="417"/>
      <c r="Y813" s="417"/>
      <c r="Z813" s="417"/>
    </row>
    <row r="814" spans="1:26" ht="15.75" customHeight="1" x14ac:dyDescent="0.2">
      <c r="A814" s="417"/>
      <c r="B814" s="453"/>
      <c r="C814" s="454"/>
      <c r="D814" s="446"/>
      <c r="E814" s="446"/>
      <c r="F814" s="446"/>
      <c r="G814" s="446"/>
      <c r="H814" s="446"/>
      <c r="I814" s="446"/>
      <c r="J814" s="417"/>
      <c r="K814" s="417"/>
      <c r="L814" s="417"/>
      <c r="M814" s="417"/>
      <c r="N814" s="417"/>
      <c r="O814" s="417"/>
      <c r="P814" s="417"/>
      <c r="Q814" s="417"/>
      <c r="R814" s="417"/>
      <c r="S814" s="417"/>
      <c r="T814" s="417"/>
      <c r="U814" s="417"/>
      <c r="V814" s="417"/>
      <c r="W814" s="417"/>
      <c r="X814" s="417"/>
      <c r="Y814" s="417"/>
      <c r="Z814" s="417"/>
    </row>
    <row r="815" spans="1:26" ht="15.75" customHeight="1" x14ac:dyDescent="0.2">
      <c r="A815" s="417"/>
      <c r="B815" s="453"/>
      <c r="C815" s="454"/>
      <c r="D815" s="446"/>
      <c r="E815" s="446"/>
      <c r="F815" s="446"/>
      <c r="G815" s="446"/>
      <c r="H815" s="446"/>
      <c r="I815" s="446"/>
      <c r="J815" s="417"/>
      <c r="K815" s="417"/>
      <c r="L815" s="417"/>
      <c r="M815" s="417"/>
      <c r="N815" s="417"/>
      <c r="O815" s="417"/>
      <c r="P815" s="417"/>
      <c r="Q815" s="417"/>
      <c r="R815" s="417"/>
      <c r="S815" s="417"/>
      <c r="T815" s="417"/>
      <c r="U815" s="417"/>
      <c r="V815" s="417"/>
      <c r="W815" s="417"/>
      <c r="X815" s="417"/>
      <c r="Y815" s="417"/>
      <c r="Z815" s="417"/>
    </row>
    <row r="816" spans="1:26" ht="15.75" customHeight="1" x14ac:dyDescent="0.2">
      <c r="A816" s="417"/>
      <c r="B816" s="453"/>
      <c r="C816" s="454"/>
      <c r="D816" s="446"/>
      <c r="E816" s="446"/>
      <c r="F816" s="446"/>
      <c r="G816" s="446"/>
      <c r="H816" s="446"/>
      <c r="I816" s="446"/>
      <c r="J816" s="417"/>
      <c r="K816" s="417"/>
      <c r="L816" s="417"/>
      <c r="M816" s="417"/>
      <c r="N816" s="417"/>
      <c r="O816" s="417"/>
      <c r="P816" s="417"/>
      <c r="Q816" s="417"/>
      <c r="R816" s="417"/>
      <c r="S816" s="417"/>
      <c r="T816" s="417"/>
      <c r="U816" s="417"/>
      <c r="V816" s="417"/>
      <c r="W816" s="417"/>
      <c r="X816" s="417"/>
      <c r="Y816" s="417"/>
      <c r="Z816" s="417"/>
    </row>
    <row r="817" spans="1:26" ht="15.75" customHeight="1" x14ac:dyDescent="0.2">
      <c r="A817" s="417"/>
      <c r="B817" s="453"/>
      <c r="C817" s="454"/>
      <c r="D817" s="446"/>
      <c r="E817" s="446"/>
      <c r="F817" s="446"/>
      <c r="G817" s="446"/>
      <c r="H817" s="446"/>
      <c r="I817" s="446"/>
      <c r="J817" s="417"/>
      <c r="K817" s="417"/>
      <c r="L817" s="417"/>
      <c r="M817" s="417"/>
      <c r="N817" s="417"/>
      <c r="O817" s="417"/>
      <c r="P817" s="417"/>
      <c r="Q817" s="417"/>
      <c r="R817" s="417"/>
      <c r="S817" s="417"/>
      <c r="T817" s="417"/>
      <c r="U817" s="417"/>
      <c r="V817" s="417"/>
      <c r="W817" s="417"/>
      <c r="X817" s="417"/>
      <c r="Y817" s="417"/>
      <c r="Z817" s="417"/>
    </row>
    <row r="818" spans="1:26" ht="15.75" customHeight="1" x14ac:dyDescent="0.2">
      <c r="A818" s="417"/>
      <c r="B818" s="453"/>
      <c r="C818" s="454"/>
      <c r="D818" s="446"/>
      <c r="E818" s="446"/>
      <c r="F818" s="446"/>
      <c r="G818" s="446"/>
      <c r="H818" s="446"/>
      <c r="I818" s="446"/>
      <c r="J818" s="417"/>
      <c r="K818" s="417"/>
      <c r="L818" s="417"/>
      <c r="M818" s="417"/>
      <c r="N818" s="417"/>
      <c r="O818" s="417"/>
      <c r="P818" s="417"/>
      <c r="Q818" s="417"/>
      <c r="R818" s="417"/>
      <c r="S818" s="417"/>
      <c r="T818" s="417"/>
      <c r="U818" s="417"/>
      <c r="V818" s="417"/>
      <c r="W818" s="417"/>
      <c r="X818" s="417"/>
      <c r="Y818" s="417"/>
      <c r="Z818" s="417"/>
    </row>
    <row r="819" spans="1:26" ht="15.75" customHeight="1" x14ac:dyDescent="0.2">
      <c r="A819" s="417"/>
      <c r="B819" s="453"/>
      <c r="C819" s="454"/>
      <c r="D819" s="446"/>
      <c r="E819" s="446"/>
      <c r="F819" s="446"/>
      <c r="G819" s="446"/>
      <c r="H819" s="446"/>
      <c r="I819" s="446"/>
      <c r="J819" s="417"/>
      <c r="K819" s="417"/>
      <c r="L819" s="417"/>
      <c r="M819" s="417"/>
      <c r="N819" s="417"/>
      <c r="O819" s="417"/>
      <c r="P819" s="417"/>
      <c r="Q819" s="417"/>
      <c r="R819" s="417"/>
      <c r="S819" s="417"/>
      <c r="T819" s="417"/>
      <c r="U819" s="417"/>
      <c r="V819" s="417"/>
      <c r="W819" s="417"/>
      <c r="X819" s="417"/>
      <c r="Y819" s="417"/>
      <c r="Z819" s="417"/>
    </row>
    <row r="820" spans="1:26" ht="15.75" customHeight="1" x14ac:dyDescent="0.2">
      <c r="A820" s="417"/>
      <c r="B820" s="453"/>
      <c r="C820" s="454"/>
      <c r="D820" s="446"/>
      <c r="E820" s="446"/>
      <c r="F820" s="446"/>
      <c r="G820" s="446"/>
      <c r="H820" s="446"/>
      <c r="I820" s="446"/>
      <c r="J820" s="417"/>
      <c r="K820" s="417"/>
      <c r="L820" s="417"/>
      <c r="M820" s="417"/>
      <c r="N820" s="417"/>
      <c r="O820" s="417"/>
      <c r="P820" s="417"/>
      <c r="Q820" s="417"/>
      <c r="R820" s="417"/>
      <c r="S820" s="417"/>
      <c r="T820" s="417"/>
      <c r="U820" s="417"/>
      <c r="V820" s="417"/>
      <c r="W820" s="417"/>
      <c r="X820" s="417"/>
      <c r="Y820" s="417"/>
      <c r="Z820" s="417"/>
    </row>
    <row r="821" spans="1:26" ht="15.75" customHeight="1" x14ac:dyDescent="0.2">
      <c r="A821" s="417"/>
      <c r="B821" s="453"/>
      <c r="C821" s="454"/>
      <c r="D821" s="446"/>
      <c r="E821" s="446"/>
      <c r="F821" s="446"/>
      <c r="G821" s="446"/>
      <c r="H821" s="446"/>
      <c r="I821" s="446"/>
      <c r="J821" s="417"/>
      <c r="K821" s="417"/>
      <c r="L821" s="417"/>
      <c r="M821" s="417"/>
      <c r="N821" s="417"/>
      <c r="O821" s="417"/>
      <c r="P821" s="417"/>
      <c r="Q821" s="417"/>
      <c r="R821" s="417"/>
      <c r="S821" s="417"/>
      <c r="T821" s="417"/>
      <c r="U821" s="417"/>
      <c r="V821" s="417"/>
      <c r="W821" s="417"/>
      <c r="X821" s="417"/>
      <c r="Y821" s="417"/>
      <c r="Z821" s="417"/>
    </row>
    <row r="822" spans="1:26" ht="15.75" customHeight="1" x14ac:dyDescent="0.2">
      <c r="A822" s="417"/>
      <c r="B822" s="453"/>
      <c r="C822" s="454"/>
      <c r="D822" s="446"/>
      <c r="E822" s="446"/>
      <c r="F822" s="446"/>
      <c r="G822" s="446"/>
      <c r="H822" s="446"/>
      <c r="I822" s="446"/>
      <c r="J822" s="417"/>
      <c r="K822" s="417"/>
      <c r="L822" s="417"/>
      <c r="M822" s="417"/>
      <c r="N822" s="417"/>
      <c r="O822" s="417"/>
      <c r="P822" s="417"/>
      <c r="Q822" s="417"/>
      <c r="R822" s="417"/>
      <c r="S822" s="417"/>
      <c r="T822" s="417"/>
      <c r="U822" s="417"/>
      <c r="V822" s="417"/>
      <c r="W822" s="417"/>
      <c r="X822" s="417"/>
      <c r="Y822" s="417"/>
      <c r="Z822" s="417"/>
    </row>
    <row r="823" spans="1:26" ht="15.75" customHeight="1" x14ac:dyDescent="0.2">
      <c r="A823" s="417"/>
      <c r="B823" s="453"/>
      <c r="C823" s="454"/>
      <c r="D823" s="446"/>
      <c r="E823" s="446"/>
      <c r="F823" s="446"/>
      <c r="G823" s="446"/>
      <c r="H823" s="446"/>
      <c r="I823" s="446"/>
      <c r="J823" s="417"/>
      <c r="K823" s="417"/>
      <c r="L823" s="417"/>
      <c r="M823" s="417"/>
      <c r="N823" s="417"/>
      <c r="O823" s="417"/>
      <c r="P823" s="417"/>
      <c r="Q823" s="417"/>
      <c r="R823" s="417"/>
      <c r="S823" s="417"/>
      <c r="T823" s="417"/>
      <c r="U823" s="417"/>
      <c r="V823" s="417"/>
      <c r="W823" s="417"/>
      <c r="X823" s="417"/>
      <c r="Y823" s="417"/>
      <c r="Z823" s="417"/>
    </row>
    <row r="824" spans="1:26" ht="15.75" customHeight="1" x14ac:dyDescent="0.2">
      <c r="A824" s="417"/>
      <c r="B824" s="453"/>
      <c r="C824" s="454"/>
      <c r="D824" s="446"/>
      <c r="E824" s="446"/>
      <c r="F824" s="446"/>
      <c r="G824" s="446"/>
      <c r="H824" s="446"/>
      <c r="I824" s="446"/>
      <c r="J824" s="417"/>
      <c r="K824" s="417"/>
      <c r="L824" s="417"/>
      <c r="M824" s="417"/>
      <c r="N824" s="417"/>
      <c r="O824" s="417"/>
      <c r="P824" s="417"/>
      <c r="Q824" s="417"/>
      <c r="R824" s="417"/>
      <c r="S824" s="417"/>
      <c r="T824" s="417"/>
      <c r="U824" s="417"/>
      <c r="V824" s="417"/>
      <c r="W824" s="417"/>
      <c r="X824" s="417"/>
      <c r="Y824" s="417"/>
      <c r="Z824" s="417"/>
    </row>
    <row r="825" spans="1:26" ht="15.75" customHeight="1" x14ac:dyDescent="0.2">
      <c r="A825" s="417"/>
      <c r="B825" s="453"/>
      <c r="C825" s="454"/>
      <c r="D825" s="446"/>
      <c r="E825" s="446"/>
      <c r="F825" s="446"/>
      <c r="G825" s="446"/>
      <c r="H825" s="446"/>
      <c r="I825" s="446"/>
      <c r="J825" s="417"/>
      <c r="K825" s="417"/>
      <c r="L825" s="417"/>
      <c r="M825" s="417"/>
      <c r="N825" s="417"/>
      <c r="O825" s="417"/>
      <c r="P825" s="417"/>
      <c r="Q825" s="417"/>
      <c r="R825" s="417"/>
      <c r="S825" s="417"/>
      <c r="T825" s="417"/>
      <c r="U825" s="417"/>
      <c r="V825" s="417"/>
      <c r="W825" s="417"/>
      <c r="X825" s="417"/>
      <c r="Y825" s="417"/>
      <c r="Z825" s="417"/>
    </row>
    <row r="826" spans="1:26" ht="15.75" customHeight="1" x14ac:dyDescent="0.2">
      <c r="A826" s="417"/>
      <c r="B826" s="453"/>
      <c r="C826" s="454"/>
      <c r="D826" s="446"/>
      <c r="E826" s="446"/>
      <c r="F826" s="446"/>
      <c r="G826" s="446"/>
      <c r="H826" s="446"/>
      <c r="I826" s="446"/>
      <c r="J826" s="417"/>
      <c r="K826" s="417"/>
      <c r="L826" s="417"/>
      <c r="M826" s="417"/>
      <c r="N826" s="417"/>
      <c r="O826" s="417"/>
      <c r="P826" s="417"/>
      <c r="Q826" s="417"/>
      <c r="R826" s="417"/>
      <c r="S826" s="417"/>
      <c r="T826" s="417"/>
      <c r="U826" s="417"/>
      <c r="V826" s="417"/>
      <c r="W826" s="417"/>
      <c r="X826" s="417"/>
      <c r="Y826" s="417"/>
      <c r="Z826" s="417"/>
    </row>
    <row r="827" spans="1:26" ht="15.75" customHeight="1" x14ac:dyDescent="0.2">
      <c r="A827" s="417"/>
      <c r="B827" s="453"/>
      <c r="C827" s="454"/>
      <c r="D827" s="446"/>
      <c r="E827" s="446"/>
      <c r="F827" s="446"/>
      <c r="G827" s="446"/>
      <c r="H827" s="446"/>
      <c r="I827" s="446"/>
      <c r="J827" s="417"/>
      <c r="K827" s="417"/>
      <c r="L827" s="417"/>
      <c r="M827" s="417"/>
      <c r="N827" s="417"/>
      <c r="O827" s="417"/>
      <c r="P827" s="417"/>
      <c r="Q827" s="417"/>
      <c r="R827" s="417"/>
      <c r="S827" s="417"/>
      <c r="T827" s="417"/>
      <c r="U827" s="417"/>
      <c r="V827" s="417"/>
      <c r="W827" s="417"/>
      <c r="X827" s="417"/>
      <c r="Y827" s="417"/>
      <c r="Z827" s="417"/>
    </row>
    <row r="828" spans="1:26" ht="15.75" customHeight="1" x14ac:dyDescent="0.2">
      <c r="A828" s="417"/>
      <c r="B828" s="453"/>
      <c r="C828" s="454"/>
      <c r="D828" s="446"/>
      <c r="E828" s="446"/>
      <c r="F828" s="446"/>
      <c r="G828" s="446"/>
      <c r="H828" s="446"/>
      <c r="I828" s="446"/>
      <c r="J828" s="417"/>
      <c r="K828" s="417"/>
      <c r="L828" s="417"/>
      <c r="M828" s="417"/>
      <c r="N828" s="417"/>
      <c r="O828" s="417"/>
      <c r="P828" s="417"/>
      <c r="Q828" s="417"/>
      <c r="R828" s="417"/>
      <c r="S828" s="417"/>
      <c r="T828" s="417"/>
      <c r="U828" s="417"/>
      <c r="V828" s="417"/>
      <c r="W828" s="417"/>
      <c r="X828" s="417"/>
      <c r="Y828" s="417"/>
      <c r="Z828" s="417"/>
    </row>
    <row r="829" spans="1:26" ht="15.75" customHeight="1" x14ac:dyDescent="0.2">
      <c r="A829" s="417"/>
      <c r="B829" s="453"/>
      <c r="C829" s="454"/>
      <c r="D829" s="446"/>
      <c r="E829" s="446"/>
      <c r="F829" s="446"/>
      <c r="G829" s="446"/>
      <c r="H829" s="446"/>
      <c r="I829" s="446"/>
      <c r="J829" s="417"/>
      <c r="K829" s="417"/>
      <c r="L829" s="417"/>
      <c r="M829" s="417"/>
      <c r="N829" s="417"/>
      <c r="O829" s="417"/>
      <c r="P829" s="417"/>
      <c r="Q829" s="417"/>
      <c r="R829" s="417"/>
      <c r="S829" s="417"/>
      <c r="T829" s="417"/>
      <c r="U829" s="417"/>
      <c r="V829" s="417"/>
      <c r="W829" s="417"/>
      <c r="X829" s="417"/>
      <c r="Y829" s="417"/>
      <c r="Z829" s="417"/>
    </row>
    <row r="830" spans="1:26" ht="15.75" customHeight="1" x14ac:dyDescent="0.2">
      <c r="A830" s="417"/>
      <c r="B830" s="453"/>
      <c r="C830" s="454"/>
      <c r="D830" s="446"/>
      <c r="E830" s="446"/>
      <c r="F830" s="446"/>
      <c r="G830" s="446"/>
      <c r="H830" s="446"/>
      <c r="I830" s="446"/>
      <c r="J830" s="417"/>
      <c r="K830" s="417"/>
      <c r="L830" s="417"/>
      <c r="M830" s="417"/>
      <c r="N830" s="417"/>
      <c r="O830" s="417"/>
      <c r="P830" s="417"/>
      <c r="Q830" s="417"/>
      <c r="R830" s="417"/>
      <c r="S830" s="417"/>
      <c r="T830" s="417"/>
      <c r="U830" s="417"/>
      <c r="V830" s="417"/>
      <c r="W830" s="417"/>
      <c r="X830" s="417"/>
      <c r="Y830" s="417"/>
      <c r="Z830" s="417"/>
    </row>
    <row r="831" spans="1:26" ht="15.75" customHeight="1" x14ac:dyDescent="0.2">
      <c r="A831" s="417"/>
      <c r="B831" s="453"/>
      <c r="C831" s="454"/>
      <c r="D831" s="446"/>
      <c r="E831" s="446"/>
      <c r="F831" s="446"/>
      <c r="G831" s="446"/>
      <c r="H831" s="446"/>
      <c r="I831" s="446"/>
      <c r="J831" s="417"/>
      <c r="K831" s="417"/>
      <c r="L831" s="417"/>
      <c r="M831" s="417"/>
      <c r="N831" s="417"/>
      <c r="O831" s="417"/>
      <c r="P831" s="417"/>
      <c r="Q831" s="417"/>
      <c r="R831" s="417"/>
      <c r="S831" s="417"/>
      <c r="T831" s="417"/>
      <c r="U831" s="417"/>
      <c r="V831" s="417"/>
      <c r="W831" s="417"/>
      <c r="X831" s="417"/>
      <c r="Y831" s="417"/>
      <c r="Z831" s="417"/>
    </row>
    <row r="832" spans="1:26" ht="15.75" customHeight="1" x14ac:dyDescent="0.2">
      <c r="A832" s="417"/>
      <c r="B832" s="453"/>
      <c r="C832" s="454"/>
      <c r="D832" s="446"/>
      <c r="E832" s="446"/>
      <c r="F832" s="446"/>
      <c r="G832" s="446"/>
      <c r="H832" s="446"/>
      <c r="I832" s="446"/>
      <c r="J832" s="417"/>
      <c r="K832" s="417"/>
      <c r="L832" s="417"/>
      <c r="M832" s="417"/>
      <c r="N832" s="417"/>
      <c r="O832" s="417"/>
      <c r="P832" s="417"/>
      <c r="Q832" s="417"/>
      <c r="R832" s="417"/>
      <c r="S832" s="417"/>
      <c r="T832" s="417"/>
      <c r="U832" s="417"/>
      <c r="V832" s="417"/>
      <c r="W832" s="417"/>
      <c r="X832" s="417"/>
      <c r="Y832" s="417"/>
      <c r="Z832" s="417"/>
    </row>
    <row r="833" spans="1:26" ht="15.75" customHeight="1" x14ac:dyDescent="0.2">
      <c r="A833" s="417"/>
      <c r="B833" s="453"/>
      <c r="C833" s="454"/>
      <c r="D833" s="446"/>
      <c r="E833" s="446"/>
      <c r="F833" s="446"/>
      <c r="G833" s="446"/>
      <c r="H833" s="446"/>
      <c r="I833" s="446"/>
      <c r="J833" s="417"/>
      <c r="K833" s="417"/>
      <c r="L833" s="417"/>
      <c r="M833" s="417"/>
      <c r="N833" s="417"/>
      <c r="O833" s="417"/>
      <c r="P833" s="417"/>
      <c r="Q833" s="417"/>
      <c r="R833" s="417"/>
      <c r="S833" s="417"/>
      <c r="T833" s="417"/>
      <c r="U833" s="417"/>
      <c r="V833" s="417"/>
      <c r="W833" s="417"/>
      <c r="X833" s="417"/>
      <c r="Y833" s="417"/>
      <c r="Z833" s="417"/>
    </row>
    <row r="834" spans="1:26" ht="15.75" customHeight="1" x14ac:dyDescent="0.2">
      <c r="A834" s="417"/>
      <c r="B834" s="453"/>
      <c r="C834" s="454"/>
      <c r="D834" s="446"/>
      <c r="E834" s="446"/>
      <c r="F834" s="446"/>
      <c r="G834" s="446"/>
      <c r="H834" s="446"/>
      <c r="I834" s="446"/>
      <c r="J834" s="417"/>
      <c r="K834" s="417"/>
      <c r="L834" s="417"/>
      <c r="M834" s="417"/>
      <c r="N834" s="417"/>
      <c r="O834" s="417"/>
      <c r="P834" s="417"/>
      <c r="Q834" s="417"/>
      <c r="R834" s="417"/>
      <c r="S834" s="417"/>
      <c r="T834" s="417"/>
      <c r="U834" s="417"/>
      <c r="V834" s="417"/>
      <c r="W834" s="417"/>
      <c r="X834" s="417"/>
      <c r="Y834" s="417"/>
      <c r="Z834" s="417"/>
    </row>
    <row r="835" spans="1:26" ht="15.75" customHeight="1" x14ac:dyDescent="0.2">
      <c r="A835" s="417"/>
      <c r="B835" s="453"/>
      <c r="C835" s="454"/>
      <c r="D835" s="446"/>
      <c r="E835" s="446"/>
      <c r="F835" s="446"/>
      <c r="G835" s="446"/>
      <c r="H835" s="446"/>
      <c r="I835" s="446"/>
      <c r="J835" s="417"/>
      <c r="K835" s="417"/>
      <c r="L835" s="417"/>
      <c r="M835" s="417"/>
      <c r="N835" s="417"/>
      <c r="O835" s="417"/>
      <c r="P835" s="417"/>
      <c r="Q835" s="417"/>
      <c r="R835" s="417"/>
      <c r="S835" s="417"/>
      <c r="T835" s="417"/>
      <c r="U835" s="417"/>
      <c r="V835" s="417"/>
      <c r="W835" s="417"/>
      <c r="X835" s="417"/>
      <c r="Y835" s="417"/>
      <c r="Z835" s="417"/>
    </row>
    <row r="836" spans="1:26" ht="15.75" customHeight="1" x14ac:dyDescent="0.2">
      <c r="A836" s="417"/>
      <c r="B836" s="453"/>
      <c r="C836" s="454"/>
      <c r="D836" s="446"/>
      <c r="E836" s="446"/>
      <c r="F836" s="446"/>
      <c r="G836" s="446"/>
      <c r="H836" s="446"/>
      <c r="I836" s="446"/>
      <c r="J836" s="417"/>
      <c r="K836" s="417"/>
      <c r="L836" s="417"/>
      <c r="M836" s="417"/>
      <c r="N836" s="417"/>
      <c r="O836" s="417"/>
      <c r="P836" s="417"/>
      <c r="Q836" s="417"/>
      <c r="R836" s="417"/>
      <c r="S836" s="417"/>
      <c r="T836" s="417"/>
      <c r="U836" s="417"/>
      <c r="V836" s="417"/>
      <c r="W836" s="417"/>
      <c r="X836" s="417"/>
      <c r="Y836" s="417"/>
      <c r="Z836" s="417"/>
    </row>
    <row r="837" spans="1:26" ht="15.75" customHeight="1" x14ac:dyDescent="0.2">
      <c r="A837" s="417"/>
      <c r="B837" s="453"/>
      <c r="C837" s="454"/>
      <c r="D837" s="446"/>
      <c r="E837" s="446"/>
      <c r="F837" s="446"/>
      <c r="G837" s="446"/>
      <c r="H837" s="446"/>
      <c r="I837" s="446"/>
      <c r="J837" s="417"/>
      <c r="K837" s="417"/>
      <c r="L837" s="417"/>
      <c r="M837" s="417"/>
      <c r="N837" s="417"/>
      <c r="O837" s="417"/>
      <c r="P837" s="417"/>
      <c r="Q837" s="417"/>
      <c r="R837" s="417"/>
      <c r="S837" s="417"/>
      <c r="T837" s="417"/>
      <c r="U837" s="417"/>
      <c r="V837" s="417"/>
      <c r="W837" s="417"/>
      <c r="X837" s="417"/>
      <c r="Y837" s="417"/>
      <c r="Z837" s="417"/>
    </row>
    <row r="838" spans="1:26" ht="15.75" customHeight="1" x14ac:dyDescent="0.2">
      <c r="A838" s="417"/>
      <c r="B838" s="453"/>
      <c r="C838" s="454"/>
      <c r="D838" s="446"/>
      <c r="E838" s="446"/>
      <c r="F838" s="446"/>
      <c r="G838" s="446"/>
      <c r="H838" s="446"/>
      <c r="I838" s="446"/>
      <c r="J838" s="417"/>
      <c r="K838" s="417"/>
      <c r="L838" s="417"/>
      <c r="M838" s="417"/>
      <c r="N838" s="417"/>
      <c r="O838" s="417"/>
      <c r="P838" s="417"/>
      <c r="Q838" s="417"/>
      <c r="R838" s="417"/>
      <c r="S838" s="417"/>
      <c r="T838" s="417"/>
      <c r="U838" s="417"/>
      <c r="V838" s="417"/>
      <c r="W838" s="417"/>
      <c r="X838" s="417"/>
      <c r="Y838" s="417"/>
      <c r="Z838" s="417"/>
    </row>
    <row r="839" spans="1:26" ht="15.75" customHeight="1" x14ac:dyDescent="0.2">
      <c r="A839" s="417"/>
      <c r="B839" s="453"/>
      <c r="C839" s="454"/>
      <c r="D839" s="446"/>
      <c r="E839" s="446"/>
      <c r="F839" s="446"/>
      <c r="G839" s="446"/>
      <c r="H839" s="446"/>
      <c r="I839" s="446"/>
      <c r="J839" s="417"/>
      <c r="K839" s="417"/>
      <c r="L839" s="417"/>
      <c r="M839" s="417"/>
      <c r="N839" s="417"/>
      <c r="O839" s="417"/>
      <c r="P839" s="417"/>
      <c r="Q839" s="417"/>
      <c r="R839" s="417"/>
      <c r="S839" s="417"/>
      <c r="T839" s="417"/>
      <c r="U839" s="417"/>
      <c r="V839" s="417"/>
      <c r="W839" s="417"/>
      <c r="X839" s="417"/>
      <c r="Y839" s="417"/>
      <c r="Z839" s="417"/>
    </row>
    <row r="840" spans="1:26" ht="15.75" customHeight="1" x14ac:dyDescent="0.2">
      <c r="A840" s="417"/>
      <c r="B840" s="453"/>
      <c r="C840" s="454"/>
      <c r="D840" s="446"/>
      <c r="E840" s="446"/>
      <c r="F840" s="446"/>
      <c r="G840" s="446"/>
      <c r="H840" s="446"/>
      <c r="I840" s="446"/>
      <c r="J840" s="417"/>
      <c r="K840" s="417"/>
      <c r="L840" s="417"/>
      <c r="M840" s="417"/>
      <c r="N840" s="417"/>
      <c r="O840" s="417"/>
      <c r="P840" s="417"/>
      <c r="Q840" s="417"/>
      <c r="R840" s="417"/>
      <c r="S840" s="417"/>
      <c r="T840" s="417"/>
      <c r="U840" s="417"/>
      <c r="V840" s="417"/>
      <c r="W840" s="417"/>
      <c r="X840" s="417"/>
      <c r="Y840" s="417"/>
      <c r="Z840" s="417"/>
    </row>
    <row r="841" spans="1:26" ht="15.75" customHeight="1" x14ac:dyDescent="0.2">
      <c r="A841" s="417"/>
      <c r="B841" s="453"/>
      <c r="C841" s="454"/>
      <c r="D841" s="446"/>
      <c r="E841" s="446"/>
      <c r="F841" s="446"/>
      <c r="G841" s="446"/>
      <c r="H841" s="446"/>
      <c r="I841" s="446"/>
      <c r="J841" s="417"/>
      <c r="K841" s="417"/>
      <c r="L841" s="417"/>
      <c r="M841" s="417"/>
      <c r="N841" s="417"/>
      <c r="O841" s="417"/>
      <c r="P841" s="417"/>
      <c r="Q841" s="417"/>
      <c r="R841" s="417"/>
      <c r="S841" s="417"/>
      <c r="T841" s="417"/>
      <c r="U841" s="417"/>
      <c r="V841" s="417"/>
      <c r="W841" s="417"/>
      <c r="X841" s="417"/>
      <c r="Y841" s="417"/>
      <c r="Z841" s="417"/>
    </row>
    <row r="842" spans="1:26" ht="15.75" customHeight="1" x14ac:dyDescent="0.2">
      <c r="A842" s="417"/>
      <c r="B842" s="453"/>
      <c r="C842" s="454"/>
      <c r="D842" s="446"/>
      <c r="E842" s="446"/>
      <c r="F842" s="446"/>
      <c r="G842" s="446"/>
      <c r="H842" s="446"/>
      <c r="I842" s="446"/>
      <c r="J842" s="417"/>
      <c r="K842" s="417"/>
      <c r="L842" s="417"/>
      <c r="M842" s="417"/>
      <c r="N842" s="417"/>
      <c r="O842" s="417"/>
      <c r="P842" s="417"/>
      <c r="Q842" s="417"/>
      <c r="R842" s="417"/>
      <c r="S842" s="417"/>
      <c r="T842" s="417"/>
      <c r="U842" s="417"/>
      <c r="V842" s="417"/>
      <c r="W842" s="417"/>
      <c r="X842" s="417"/>
      <c r="Y842" s="417"/>
      <c r="Z842" s="417"/>
    </row>
    <row r="843" spans="1:26" ht="15.75" customHeight="1" x14ac:dyDescent="0.2">
      <c r="A843" s="417"/>
      <c r="B843" s="453"/>
      <c r="C843" s="454"/>
      <c r="D843" s="446"/>
      <c r="E843" s="446"/>
      <c r="F843" s="446"/>
      <c r="G843" s="446"/>
      <c r="H843" s="446"/>
      <c r="I843" s="446"/>
      <c r="J843" s="417"/>
      <c r="K843" s="417"/>
      <c r="L843" s="417"/>
      <c r="M843" s="417"/>
      <c r="N843" s="417"/>
      <c r="O843" s="417"/>
      <c r="P843" s="417"/>
      <c r="Q843" s="417"/>
      <c r="R843" s="417"/>
      <c r="S843" s="417"/>
      <c r="T843" s="417"/>
      <c r="U843" s="417"/>
      <c r="V843" s="417"/>
      <c r="W843" s="417"/>
      <c r="X843" s="417"/>
      <c r="Y843" s="417"/>
      <c r="Z843" s="417"/>
    </row>
    <row r="844" spans="1:26" ht="15.75" customHeight="1" x14ac:dyDescent="0.2">
      <c r="A844" s="417"/>
      <c r="B844" s="453"/>
      <c r="C844" s="454"/>
      <c r="D844" s="446"/>
      <c r="E844" s="446"/>
      <c r="F844" s="446"/>
      <c r="G844" s="446"/>
      <c r="H844" s="446"/>
      <c r="I844" s="446"/>
      <c r="J844" s="417"/>
      <c r="K844" s="417"/>
      <c r="L844" s="417"/>
      <c r="M844" s="417"/>
      <c r="N844" s="417"/>
      <c r="O844" s="417"/>
      <c r="P844" s="417"/>
      <c r="Q844" s="417"/>
      <c r="R844" s="417"/>
      <c r="S844" s="417"/>
      <c r="T844" s="417"/>
      <c r="U844" s="417"/>
      <c r="V844" s="417"/>
      <c r="W844" s="417"/>
      <c r="X844" s="417"/>
      <c r="Y844" s="417"/>
      <c r="Z844" s="417"/>
    </row>
    <row r="845" spans="1:26" ht="15.75" customHeight="1" x14ac:dyDescent="0.2">
      <c r="A845" s="417"/>
      <c r="B845" s="453"/>
      <c r="C845" s="454"/>
      <c r="D845" s="446"/>
      <c r="E845" s="446"/>
      <c r="F845" s="446"/>
      <c r="G845" s="446"/>
      <c r="H845" s="446"/>
      <c r="I845" s="446"/>
      <c r="J845" s="417"/>
      <c r="K845" s="417"/>
      <c r="L845" s="417"/>
      <c r="M845" s="417"/>
      <c r="N845" s="417"/>
      <c r="O845" s="417"/>
      <c r="P845" s="417"/>
      <c r="Q845" s="417"/>
      <c r="R845" s="417"/>
      <c r="S845" s="417"/>
      <c r="T845" s="417"/>
      <c r="U845" s="417"/>
      <c r="V845" s="417"/>
      <c r="W845" s="417"/>
      <c r="X845" s="417"/>
      <c r="Y845" s="417"/>
      <c r="Z845" s="417"/>
    </row>
    <row r="846" spans="1:26" ht="15.75" customHeight="1" x14ac:dyDescent="0.2">
      <c r="A846" s="417"/>
      <c r="B846" s="453"/>
      <c r="C846" s="454"/>
      <c r="D846" s="446"/>
      <c r="E846" s="446"/>
      <c r="F846" s="446"/>
      <c r="G846" s="446"/>
      <c r="H846" s="446"/>
      <c r="I846" s="446"/>
      <c r="J846" s="417"/>
      <c r="K846" s="417"/>
      <c r="L846" s="417"/>
      <c r="M846" s="417"/>
      <c r="N846" s="417"/>
      <c r="O846" s="417"/>
      <c r="P846" s="417"/>
      <c r="Q846" s="417"/>
      <c r="R846" s="417"/>
      <c r="S846" s="417"/>
      <c r="T846" s="417"/>
      <c r="U846" s="417"/>
      <c r="V846" s="417"/>
      <c r="W846" s="417"/>
      <c r="X846" s="417"/>
      <c r="Y846" s="417"/>
      <c r="Z846" s="417"/>
    </row>
    <row r="847" spans="1:26" ht="15.75" customHeight="1" x14ac:dyDescent="0.2">
      <c r="A847" s="417"/>
      <c r="B847" s="453"/>
      <c r="C847" s="454"/>
      <c r="D847" s="446"/>
      <c r="E847" s="446"/>
      <c r="F847" s="446"/>
      <c r="G847" s="446"/>
      <c r="H847" s="446"/>
      <c r="I847" s="446"/>
      <c r="J847" s="417"/>
      <c r="K847" s="417"/>
      <c r="L847" s="417"/>
      <c r="M847" s="417"/>
      <c r="N847" s="417"/>
      <c r="O847" s="417"/>
      <c r="P847" s="417"/>
      <c r="Q847" s="417"/>
      <c r="R847" s="417"/>
      <c r="S847" s="417"/>
      <c r="T847" s="417"/>
      <c r="U847" s="417"/>
      <c r="V847" s="417"/>
      <c r="W847" s="417"/>
      <c r="X847" s="417"/>
      <c r="Y847" s="417"/>
      <c r="Z847" s="417"/>
    </row>
    <row r="848" spans="1:26" ht="15.75" customHeight="1" x14ac:dyDescent="0.2">
      <c r="A848" s="417"/>
      <c r="B848" s="453"/>
      <c r="C848" s="454"/>
      <c r="D848" s="446"/>
      <c r="E848" s="446"/>
      <c r="F848" s="446"/>
      <c r="G848" s="446"/>
      <c r="H848" s="446"/>
      <c r="I848" s="446"/>
      <c r="J848" s="417"/>
      <c r="K848" s="417"/>
      <c r="L848" s="417"/>
      <c r="M848" s="417"/>
      <c r="N848" s="417"/>
      <c r="O848" s="417"/>
      <c r="P848" s="417"/>
      <c r="Q848" s="417"/>
      <c r="R848" s="417"/>
      <c r="S848" s="417"/>
      <c r="T848" s="417"/>
      <c r="U848" s="417"/>
      <c r="V848" s="417"/>
      <c r="W848" s="417"/>
      <c r="X848" s="417"/>
      <c r="Y848" s="417"/>
      <c r="Z848" s="417"/>
    </row>
    <row r="849" spans="1:26" ht="15.75" customHeight="1" x14ac:dyDescent="0.2">
      <c r="A849" s="417"/>
      <c r="B849" s="453"/>
      <c r="C849" s="454"/>
      <c r="D849" s="446"/>
      <c r="E849" s="446"/>
      <c r="F849" s="446"/>
      <c r="G849" s="446"/>
      <c r="H849" s="446"/>
      <c r="I849" s="446"/>
      <c r="J849" s="417"/>
      <c r="K849" s="417"/>
      <c r="L849" s="417"/>
      <c r="M849" s="417"/>
      <c r="N849" s="417"/>
      <c r="O849" s="417"/>
      <c r="P849" s="417"/>
      <c r="Q849" s="417"/>
      <c r="R849" s="417"/>
      <c r="S849" s="417"/>
      <c r="T849" s="417"/>
      <c r="U849" s="417"/>
      <c r="V849" s="417"/>
      <c r="W849" s="417"/>
      <c r="X849" s="417"/>
      <c r="Y849" s="417"/>
      <c r="Z849" s="417"/>
    </row>
    <row r="850" spans="1:26" ht="15.75" customHeight="1" x14ac:dyDescent="0.2">
      <c r="A850" s="417"/>
      <c r="B850" s="453"/>
      <c r="C850" s="454"/>
      <c r="D850" s="446"/>
      <c r="E850" s="446"/>
      <c r="F850" s="446"/>
      <c r="G850" s="446"/>
      <c r="H850" s="446"/>
      <c r="I850" s="446"/>
      <c r="J850" s="417"/>
      <c r="K850" s="417"/>
      <c r="L850" s="417"/>
      <c r="M850" s="417"/>
      <c r="N850" s="417"/>
      <c r="O850" s="417"/>
      <c r="P850" s="417"/>
      <c r="Q850" s="417"/>
      <c r="R850" s="417"/>
      <c r="S850" s="417"/>
      <c r="T850" s="417"/>
      <c r="U850" s="417"/>
      <c r="V850" s="417"/>
      <c r="W850" s="417"/>
      <c r="X850" s="417"/>
      <c r="Y850" s="417"/>
      <c r="Z850" s="417"/>
    </row>
    <row r="851" spans="1:26" ht="15.75" customHeight="1" x14ac:dyDescent="0.2">
      <c r="A851" s="417"/>
      <c r="B851" s="453"/>
      <c r="C851" s="454"/>
      <c r="D851" s="446"/>
      <c r="E851" s="446"/>
      <c r="F851" s="446"/>
      <c r="G851" s="446"/>
      <c r="H851" s="446"/>
      <c r="I851" s="446"/>
      <c r="J851" s="417"/>
      <c r="K851" s="417"/>
      <c r="L851" s="417"/>
      <c r="M851" s="417"/>
      <c r="N851" s="417"/>
      <c r="O851" s="417"/>
      <c r="P851" s="417"/>
      <c r="Q851" s="417"/>
      <c r="R851" s="417"/>
      <c r="S851" s="417"/>
      <c r="T851" s="417"/>
      <c r="U851" s="417"/>
      <c r="V851" s="417"/>
      <c r="W851" s="417"/>
      <c r="X851" s="417"/>
      <c r="Y851" s="417"/>
      <c r="Z851" s="417"/>
    </row>
    <row r="852" spans="1:26" ht="15.75" customHeight="1" x14ac:dyDescent="0.2">
      <c r="A852" s="417"/>
      <c r="B852" s="453"/>
      <c r="C852" s="454"/>
      <c r="D852" s="446"/>
      <c r="E852" s="446"/>
      <c r="F852" s="446"/>
      <c r="G852" s="446"/>
      <c r="H852" s="446"/>
      <c r="I852" s="446"/>
      <c r="J852" s="417"/>
      <c r="K852" s="417"/>
      <c r="L852" s="417"/>
      <c r="M852" s="417"/>
      <c r="N852" s="417"/>
      <c r="O852" s="417"/>
      <c r="P852" s="417"/>
      <c r="Q852" s="417"/>
      <c r="R852" s="417"/>
      <c r="S852" s="417"/>
      <c r="T852" s="417"/>
      <c r="U852" s="417"/>
      <c r="V852" s="417"/>
      <c r="W852" s="417"/>
      <c r="X852" s="417"/>
      <c r="Y852" s="417"/>
      <c r="Z852" s="417"/>
    </row>
    <row r="853" spans="1:26" ht="15.75" customHeight="1" x14ac:dyDescent="0.2">
      <c r="A853" s="417"/>
      <c r="B853" s="453"/>
      <c r="C853" s="454"/>
      <c r="D853" s="446"/>
      <c r="E853" s="446"/>
      <c r="F853" s="446"/>
      <c r="G853" s="446"/>
      <c r="H853" s="446"/>
      <c r="I853" s="446"/>
      <c r="J853" s="417"/>
      <c r="K853" s="417"/>
      <c r="L853" s="417"/>
      <c r="M853" s="417"/>
      <c r="N853" s="417"/>
      <c r="O853" s="417"/>
      <c r="P853" s="417"/>
      <c r="Q853" s="417"/>
      <c r="R853" s="417"/>
      <c r="S853" s="417"/>
      <c r="T853" s="417"/>
      <c r="U853" s="417"/>
      <c r="V853" s="417"/>
      <c r="W853" s="417"/>
      <c r="X853" s="417"/>
      <c r="Y853" s="417"/>
      <c r="Z853" s="417"/>
    </row>
    <row r="854" spans="1:26" ht="15.75" customHeight="1" x14ac:dyDescent="0.2">
      <c r="A854" s="417"/>
      <c r="B854" s="453"/>
      <c r="C854" s="454"/>
      <c r="D854" s="446"/>
      <c r="E854" s="446"/>
      <c r="F854" s="446"/>
      <c r="G854" s="446"/>
      <c r="H854" s="446"/>
      <c r="I854" s="446"/>
      <c r="J854" s="417"/>
      <c r="K854" s="417"/>
      <c r="L854" s="417"/>
      <c r="M854" s="417"/>
      <c r="N854" s="417"/>
      <c r="O854" s="417"/>
      <c r="P854" s="417"/>
      <c r="Q854" s="417"/>
      <c r="R854" s="417"/>
      <c r="S854" s="417"/>
      <c r="T854" s="417"/>
      <c r="U854" s="417"/>
      <c r="V854" s="417"/>
      <c r="W854" s="417"/>
      <c r="X854" s="417"/>
      <c r="Y854" s="417"/>
      <c r="Z854" s="417"/>
    </row>
    <row r="855" spans="1:26" ht="15.75" customHeight="1" x14ac:dyDescent="0.2">
      <c r="A855" s="417"/>
      <c r="B855" s="453"/>
      <c r="C855" s="454"/>
      <c r="D855" s="446"/>
      <c r="E855" s="446"/>
      <c r="F855" s="446"/>
      <c r="G855" s="446"/>
      <c r="H855" s="446"/>
      <c r="I855" s="446"/>
      <c r="J855" s="417"/>
      <c r="K855" s="417"/>
      <c r="L855" s="417"/>
      <c r="M855" s="417"/>
      <c r="N855" s="417"/>
      <c r="O855" s="417"/>
      <c r="P855" s="417"/>
      <c r="Q855" s="417"/>
      <c r="R855" s="417"/>
      <c r="S855" s="417"/>
      <c r="T855" s="417"/>
      <c r="U855" s="417"/>
      <c r="V855" s="417"/>
      <c r="W855" s="417"/>
      <c r="X855" s="417"/>
      <c r="Y855" s="417"/>
      <c r="Z855" s="417"/>
    </row>
    <row r="856" spans="1:26" ht="15.75" customHeight="1" x14ac:dyDescent="0.2">
      <c r="A856" s="417"/>
      <c r="B856" s="453"/>
      <c r="C856" s="454"/>
      <c r="D856" s="446"/>
      <c r="E856" s="446"/>
      <c r="F856" s="446"/>
      <c r="G856" s="446"/>
      <c r="H856" s="446"/>
      <c r="I856" s="446"/>
      <c r="J856" s="417"/>
      <c r="K856" s="417"/>
      <c r="L856" s="417"/>
      <c r="M856" s="417"/>
      <c r="N856" s="417"/>
      <c r="O856" s="417"/>
      <c r="P856" s="417"/>
      <c r="Q856" s="417"/>
      <c r="R856" s="417"/>
      <c r="S856" s="417"/>
      <c r="T856" s="417"/>
      <c r="U856" s="417"/>
      <c r="V856" s="417"/>
      <c r="W856" s="417"/>
      <c r="X856" s="417"/>
      <c r="Y856" s="417"/>
      <c r="Z856" s="417"/>
    </row>
    <row r="857" spans="1:26" ht="15.75" customHeight="1" x14ac:dyDescent="0.2">
      <c r="A857" s="417"/>
      <c r="B857" s="453"/>
      <c r="C857" s="454"/>
      <c r="D857" s="446"/>
      <c r="E857" s="446"/>
      <c r="F857" s="446"/>
      <c r="G857" s="446"/>
      <c r="H857" s="446"/>
      <c r="I857" s="446"/>
      <c r="J857" s="417"/>
      <c r="K857" s="417"/>
      <c r="L857" s="417"/>
      <c r="M857" s="417"/>
      <c r="N857" s="417"/>
      <c r="O857" s="417"/>
      <c r="P857" s="417"/>
      <c r="Q857" s="417"/>
      <c r="R857" s="417"/>
      <c r="S857" s="417"/>
      <c r="T857" s="417"/>
      <c r="U857" s="417"/>
      <c r="V857" s="417"/>
      <c r="W857" s="417"/>
      <c r="X857" s="417"/>
      <c r="Y857" s="417"/>
      <c r="Z857" s="417"/>
    </row>
    <row r="858" spans="1:26" ht="15.75" customHeight="1" x14ac:dyDescent="0.2">
      <c r="A858" s="417"/>
      <c r="B858" s="453"/>
      <c r="C858" s="454"/>
      <c r="D858" s="446"/>
      <c r="E858" s="446"/>
      <c r="F858" s="446"/>
      <c r="G858" s="446"/>
      <c r="H858" s="446"/>
      <c r="I858" s="446"/>
      <c r="J858" s="417"/>
      <c r="K858" s="417"/>
      <c r="L858" s="417"/>
      <c r="M858" s="417"/>
      <c r="N858" s="417"/>
      <c r="O858" s="417"/>
      <c r="P858" s="417"/>
      <c r="Q858" s="417"/>
      <c r="R858" s="417"/>
      <c r="S858" s="417"/>
      <c r="T858" s="417"/>
      <c r="U858" s="417"/>
      <c r="V858" s="417"/>
      <c r="W858" s="417"/>
      <c r="X858" s="417"/>
      <c r="Y858" s="417"/>
      <c r="Z858" s="417"/>
    </row>
    <row r="859" spans="1:26" ht="15.75" customHeight="1" x14ac:dyDescent="0.2">
      <c r="A859" s="417"/>
      <c r="B859" s="453"/>
      <c r="C859" s="454"/>
      <c r="D859" s="446"/>
      <c r="E859" s="446"/>
      <c r="F859" s="446"/>
      <c r="G859" s="446"/>
      <c r="H859" s="446"/>
      <c r="I859" s="446"/>
      <c r="J859" s="417"/>
      <c r="K859" s="417"/>
      <c r="L859" s="417"/>
      <c r="M859" s="417"/>
      <c r="N859" s="417"/>
      <c r="O859" s="417"/>
      <c r="P859" s="417"/>
      <c r="Q859" s="417"/>
      <c r="R859" s="417"/>
      <c r="S859" s="417"/>
      <c r="T859" s="417"/>
      <c r="U859" s="417"/>
      <c r="V859" s="417"/>
      <c r="W859" s="417"/>
      <c r="X859" s="417"/>
      <c r="Y859" s="417"/>
      <c r="Z859" s="417"/>
    </row>
    <row r="860" spans="1:26" ht="15.75" customHeight="1" x14ac:dyDescent="0.2">
      <c r="A860" s="417"/>
      <c r="B860" s="453"/>
      <c r="C860" s="454"/>
      <c r="D860" s="446"/>
      <c r="E860" s="446"/>
      <c r="F860" s="446"/>
      <c r="G860" s="446"/>
      <c r="H860" s="446"/>
      <c r="I860" s="446"/>
      <c r="J860" s="417"/>
      <c r="K860" s="417"/>
      <c r="L860" s="417"/>
      <c r="M860" s="417"/>
      <c r="N860" s="417"/>
      <c r="O860" s="417"/>
      <c r="P860" s="417"/>
      <c r="Q860" s="417"/>
      <c r="R860" s="417"/>
      <c r="S860" s="417"/>
      <c r="T860" s="417"/>
      <c r="U860" s="417"/>
      <c r="V860" s="417"/>
      <c r="W860" s="417"/>
      <c r="X860" s="417"/>
      <c r="Y860" s="417"/>
      <c r="Z860" s="417"/>
    </row>
    <row r="861" spans="1:26" ht="15.75" customHeight="1" x14ac:dyDescent="0.2">
      <c r="A861" s="417"/>
      <c r="B861" s="453"/>
      <c r="C861" s="454"/>
      <c r="D861" s="446"/>
      <c r="E861" s="446"/>
      <c r="F861" s="446"/>
      <c r="G861" s="446"/>
      <c r="H861" s="446"/>
      <c r="I861" s="446"/>
      <c r="J861" s="417"/>
      <c r="K861" s="417"/>
      <c r="L861" s="417"/>
      <c r="M861" s="417"/>
      <c r="N861" s="417"/>
      <c r="O861" s="417"/>
      <c r="P861" s="417"/>
      <c r="Q861" s="417"/>
      <c r="R861" s="417"/>
      <c r="S861" s="417"/>
      <c r="T861" s="417"/>
      <c r="U861" s="417"/>
      <c r="V861" s="417"/>
      <c r="W861" s="417"/>
      <c r="X861" s="417"/>
      <c r="Y861" s="417"/>
      <c r="Z861" s="417"/>
    </row>
    <row r="862" spans="1:26" ht="15.75" customHeight="1" x14ac:dyDescent="0.2">
      <c r="A862" s="417"/>
      <c r="B862" s="453"/>
      <c r="C862" s="454"/>
      <c r="D862" s="446"/>
      <c r="E862" s="446"/>
      <c r="F862" s="446"/>
      <c r="G862" s="446"/>
      <c r="H862" s="446"/>
      <c r="I862" s="446"/>
      <c r="J862" s="417"/>
      <c r="K862" s="417"/>
      <c r="L862" s="417"/>
      <c r="M862" s="417"/>
      <c r="N862" s="417"/>
      <c r="O862" s="417"/>
      <c r="P862" s="417"/>
      <c r="Q862" s="417"/>
      <c r="R862" s="417"/>
      <c r="S862" s="417"/>
      <c r="T862" s="417"/>
      <c r="U862" s="417"/>
      <c r="V862" s="417"/>
      <c r="W862" s="417"/>
      <c r="X862" s="417"/>
      <c r="Y862" s="417"/>
      <c r="Z862" s="417"/>
    </row>
    <row r="863" spans="1:26" ht="15.75" customHeight="1" x14ac:dyDescent="0.2">
      <c r="A863" s="417"/>
      <c r="B863" s="453"/>
      <c r="C863" s="454"/>
      <c r="D863" s="446"/>
      <c r="E863" s="446"/>
      <c r="F863" s="446"/>
      <c r="G863" s="446"/>
      <c r="H863" s="446"/>
      <c r="I863" s="446"/>
      <c r="J863" s="417"/>
      <c r="K863" s="417"/>
      <c r="L863" s="417"/>
      <c r="M863" s="417"/>
      <c r="N863" s="417"/>
      <c r="O863" s="417"/>
      <c r="P863" s="417"/>
      <c r="Q863" s="417"/>
      <c r="R863" s="417"/>
      <c r="S863" s="417"/>
      <c r="T863" s="417"/>
      <c r="U863" s="417"/>
      <c r="V863" s="417"/>
      <c r="W863" s="417"/>
      <c r="X863" s="417"/>
      <c r="Y863" s="417"/>
      <c r="Z863" s="417"/>
    </row>
    <row r="864" spans="1:26" ht="15.75" customHeight="1" x14ac:dyDescent="0.2">
      <c r="A864" s="417"/>
      <c r="B864" s="453"/>
      <c r="C864" s="454"/>
      <c r="D864" s="446"/>
      <c r="E864" s="446"/>
      <c r="F864" s="446"/>
      <c r="G864" s="446"/>
      <c r="H864" s="446"/>
      <c r="I864" s="446"/>
      <c r="J864" s="417"/>
      <c r="K864" s="417"/>
      <c r="L864" s="417"/>
      <c r="M864" s="417"/>
      <c r="N864" s="417"/>
      <c r="O864" s="417"/>
      <c r="P864" s="417"/>
      <c r="Q864" s="417"/>
      <c r="R864" s="417"/>
      <c r="S864" s="417"/>
      <c r="T864" s="417"/>
      <c r="U864" s="417"/>
      <c r="V864" s="417"/>
      <c r="W864" s="417"/>
      <c r="X864" s="417"/>
      <c r="Y864" s="417"/>
      <c r="Z864" s="417"/>
    </row>
    <row r="865" spans="1:26" ht="15.75" customHeight="1" x14ac:dyDescent="0.2">
      <c r="A865" s="417"/>
      <c r="B865" s="453"/>
      <c r="C865" s="454"/>
      <c r="D865" s="446"/>
      <c r="E865" s="446"/>
      <c r="F865" s="446"/>
      <c r="G865" s="446"/>
      <c r="H865" s="446"/>
      <c r="I865" s="446"/>
      <c r="J865" s="417"/>
      <c r="K865" s="417"/>
      <c r="L865" s="417"/>
      <c r="M865" s="417"/>
      <c r="N865" s="417"/>
      <c r="O865" s="417"/>
      <c r="P865" s="417"/>
      <c r="Q865" s="417"/>
      <c r="R865" s="417"/>
      <c r="S865" s="417"/>
      <c r="T865" s="417"/>
      <c r="U865" s="417"/>
      <c r="V865" s="417"/>
      <c r="W865" s="417"/>
      <c r="X865" s="417"/>
      <c r="Y865" s="417"/>
      <c r="Z865" s="417"/>
    </row>
    <row r="866" spans="1:26" ht="15.75" customHeight="1" x14ac:dyDescent="0.2">
      <c r="A866" s="417"/>
      <c r="B866" s="453"/>
      <c r="C866" s="454"/>
      <c r="D866" s="446"/>
      <c r="E866" s="446"/>
      <c r="F866" s="446"/>
      <c r="G866" s="446"/>
      <c r="H866" s="446"/>
      <c r="I866" s="446"/>
      <c r="J866" s="417"/>
      <c r="K866" s="417"/>
      <c r="L866" s="417"/>
      <c r="M866" s="417"/>
      <c r="N866" s="417"/>
      <c r="O866" s="417"/>
      <c r="P866" s="417"/>
      <c r="Q866" s="417"/>
      <c r="R866" s="417"/>
      <c r="S866" s="417"/>
      <c r="T866" s="417"/>
      <c r="U866" s="417"/>
      <c r="V866" s="417"/>
      <c r="W866" s="417"/>
      <c r="X866" s="417"/>
      <c r="Y866" s="417"/>
      <c r="Z866" s="417"/>
    </row>
    <row r="867" spans="1:26" ht="15.75" customHeight="1" x14ac:dyDescent="0.2">
      <c r="A867" s="417"/>
      <c r="B867" s="453"/>
      <c r="C867" s="454"/>
      <c r="D867" s="446"/>
      <c r="E867" s="446"/>
      <c r="F867" s="446"/>
      <c r="G867" s="446"/>
      <c r="H867" s="446"/>
      <c r="I867" s="446"/>
      <c r="J867" s="417"/>
      <c r="K867" s="417"/>
      <c r="L867" s="417"/>
      <c r="M867" s="417"/>
      <c r="N867" s="417"/>
      <c r="O867" s="417"/>
      <c r="P867" s="417"/>
      <c r="Q867" s="417"/>
      <c r="R867" s="417"/>
      <c r="S867" s="417"/>
      <c r="T867" s="417"/>
      <c r="U867" s="417"/>
      <c r="V867" s="417"/>
      <c r="W867" s="417"/>
      <c r="X867" s="417"/>
      <c r="Y867" s="417"/>
      <c r="Z867" s="417"/>
    </row>
    <row r="868" spans="1:26" ht="15.75" customHeight="1" x14ac:dyDescent="0.2">
      <c r="A868" s="417"/>
      <c r="B868" s="453"/>
      <c r="C868" s="454"/>
      <c r="D868" s="446"/>
      <c r="E868" s="446"/>
      <c r="F868" s="446"/>
      <c r="G868" s="446"/>
      <c r="H868" s="446"/>
      <c r="I868" s="446"/>
      <c r="J868" s="417"/>
      <c r="K868" s="417"/>
      <c r="L868" s="417"/>
      <c r="M868" s="417"/>
      <c r="N868" s="417"/>
      <c r="O868" s="417"/>
      <c r="P868" s="417"/>
      <c r="Q868" s="417"/>
      <c r="R868" s="417"/>
      <c r="S868" s="417"/>
      <c r="T868" s="417"/>
      <c r="U868" s="417"/>
      <c r="V868" s="417"/>
      <c r="W868" s="417"/>
      <c r="X868" s="417"/>
      <c r="Y868" s="417"/>
      <c r="Z868" s="417"/>
    </row>
    <row r="869" spans="1:26" ht="15.75" customHeight="1" x14ac:dyDescent="0.2">
      <c r="A869" s="417"/>
      <c r="B869" s="453"/>
      <c r="C869" s="454"/>
      <c r="D869" s="446"/>
      <c r="E869" s="446"/>
      <c r="F869" s="446"/>
      <c r="G869" s="446"/>
      <c r="H869" s="446"/>
      <c r="I869" s="446"/>
      <c r="J869" s="417"/>
      <c r="K869" s="417"/>
      <c r="L869" s="417"/>
      <c r="M869" s="417"/>
      <c r="N869" s="417"/>
      <c r="O869" s="417"/>
      <c r="P869" s="417"/>
      <c r="Q869" s="417"/>
      <c r="R869" s="417"/>
      <c r="S869" s="417"/>
      <c r="T869" s="417"/>
      <c r="U869" s="417"/>
      <c r="V869" s="417"/>
      <c r="W869" s="417"/>
      <c r="X869" s="417"/>
      <c r="Y869" s="417"/>
      <c r="Z869" s="417"/>
    </row>
    <row r="870" spans="1:26" ht="15.75" customHeight="1" x14ac:dyDescent="0.2">
      <c r="A870" s="417"/>
      <c r="B870" s="453"/>
      <c r="C870" s="454"/>
      <c r="D870" s="446"/>
      <c r="E870" s="446"/>
      <c r="F870" s="446"/>
      <c r="G870" s="446"/>
      <c r="H870" s="446"/>
      <c r="I870" s="446"/>
      <c r="J870" s="417"/>
      <c r="K870" s="417"/>
      <c r="L870" s="417"/>
      <c r="M870" s="417"/>
      <c r="N870" s="417"/>
      <c r="O870" s="417"/>
      <c r="P870" s="417"/>
      <c r="Q870" s="417"/>
      <c r="R870" s="417"/>
      <c r="S870" s="417"/>
      <c r="T870" s="417"/>
      <c r="U870" s="417"/>
      <c r="V870" s="417"/>
      <c r="W870" s="417"/>
      <c r="X870" s="417"/>
      <c r="Y870" s="417"/>
      <c r="Z870" s="417"/>
    </row>
    <row r="871" spans="1:26" ht="15.75" customHeight="1" x14ac:dyDescent="0.2">
      <c r="A871" s="417"/>
      <c r="B871" s="453"/>
      <c r="C871" s="454"/>
      <c r="D871" s="446"/>
      <c r="E871" s="446"/>
      <c r="F871" s="446"/>
      <c r="G871" s="446"/>
      <c r="H871" s="446"/>
      <c r="I871" s="446"/>
      <c r="J871" s="417"/>
      <c r="K871" s="417"/>
      <c r="L871" s="417"/>
      <c r="M871" s="417"/>
      <c r="N871" s="417"/>
      <c r="O871" s="417"/>
      <c r="P871" s="417"/>
      <c r="Q871" s="417"/>
      <c r="R871" s="417"/>
      <c r="S871" s="417"/>
      <c r="T871" s="417"/>
      <c r="U871" s="417"/>
      <c r="V871" s="417"/>
      <c r="W871" s="417"/>
      <c r="X871" s="417"/>
      <c r="Y871" s="417"/>
      <c r="Z871" s="417"/>
    </row>
    <row r="872" spans="1:26" ht="15.75" customHeight="1" x14ac:dyDescent="0.2">
      <c r="A872" s="417"/>
      <c r="B872" s="453"/>
      <c r="C872" s="454"/>
      <c r="D872" s="446"/>
      <c r="E872" s="446"/>
      <c r="F872" s="446"/>
      <c r="G872" s="446"/>
      <c r="H872" s="446"/>
      <c r="I872" s="446"/>
      <c r="J872" s="417"/>
      <c r="K872" s="417"/>
      <c r="L872" s="417"/>
      <c r="M872" s="417"/>
      <c r="N872" s="417"/>
      <c r="O872" s="417"/>
      <c r="P872" s="417"/>
      <c r="Q872" s="417"/>
      <c r="R872" s="417"/>
      <c r="S872" s="417"/>
      <c r="T872" s="417"/>
      <c r="U872" s="417"/>
      <c r="V872" s="417"/>
      <c r="W872" s="417"/>
      <c r="X872" s="417"/>
      <c r="Y872" s="417"/>
      <c r="Z872" s="417"/>
    </row>
    <row r="873" spans="1:26" ht="15.75" customHeight="1" x14ac:dyDescent="0.2">
      <c r="A873" s="417"/>
      <c r="B873" s="453"/>
      <c r="C873" s="454"/>
      <c r="D873" s="446"/>
      <c r="E873" s="446"/>
      <c r="F873" s="446"/>
      <c r="G873" s="446"/>
      <c r="H873" s="446"/>
      <c r="I873" s="446"/>
      <c r="J873" s="417"/>
      <c r="K873" s="417"/>
      <c r="L873" s="417"/>
      <c r="M873" s="417"/>
      <c r="N873" s="417"/>
      <c r="O873" s="417"/>
      <c r="P873" s="417"/>
      <c r="Q873" s="417"/>
      <c r="R873" s="417"/>
      <c r="S873" s="417"/>
      <c r="T873" s="417"/>
      <c r="U873" s="417"/>
      <c r="V873" s="417"/>
      <c r="W873" s="417"/>
      <c r="X873" s="417"/>
      <c r="Y873" s="417"/>
      <c r="Z873" s="417"/>
    </row>
    <row r="874" spans="1:26" ht="15.75" customHeight="1" x14ac:dyDescent="0.2">
      <c r="A874" s="417"/>
      <c r="B874" s="453"/>
      <c r="C874" s="454"/>
      <c r="D874" s="446"/>
      <c r="E874" s="446"/>
      <c r="F874" s="446"/>
      <c r="G874" s="446"/>
      <c r="H874" s="446"/>
      <c r="I874" s="446"/>
      <c r="J874" s="417"/>
      <c r="K874" s="417"/>
      <c r="L874" s="417"/>
      <c r="M874" s="417"/>
      <c r="N874" s="417"/>
      <c r="O874" s="417"/>
      <c r="P874" s="417"/>
      <c r="Q874" s="417"/>
      <c r="R874" s="417"/>
      <c r="S874" s="417"/>
      <c r="T874" s="417"/>
      <c r="U874" s="417"/>
      <c r="V874" s="417"/>
      <c r="W874" s="417"/>
      <c r="X874" s="417"/>
      <c r="Y874" s="417"/>
      <c r="Z874" s="417"/>
    </row>
    <row r="875" spans="1:26" ht="15.75" customHeight="1" x14ac:dyDescent="0.2">
      <c r="A875" s="417"/>
      <c r="B875" s="453"/>
      <c r="C875" s="454"/>
      <c r="D875" s="446"/>
      <c r="E875" s="446"/>
      <c r="F875" s="446"/>
      <c r="G875" s="446"/>
      <c r="H875" s="446"/>
      <c r="I875" s="446"/>
      <c r="J875" s="417"/>
      <c r="K875" s="417"/>
      <c r="L875" s="417"/>
      <c r="M875" s="417"/>
      <c r="N875" s="417"/>
      <c r="O875" s="417"/>
      <c r="P875" s="417"/>
      <c r="Q875" s="417"/>
      <c r="R875" s="417"/>
      <c r="S875" s="417"/>
      <c r="T875" s="417"/>
      <c r="U875" s="417"/>
      <c r="V875" s="417"/>
      <c r="W875" s="417"/>
      <c r="X875" s="417"/>
      <c r="Y875" s="417"/>
      <c r="Z875" s="417"/>
    </row>
    <row r="876" spans="1:26" ht="15.75" customHeight="1" x14ac:dyDescent="0.2">
      <c r="A876" s="417"/>
      <c r="B876" s="453"/>
      <c r="C876" s="454"/>
      <c r="D876" s="446"/>
      <c r="E876" s="446"/>
      <c r="F876" s="446"/>
      <c r="G876" s="446"/>
      <c r="H876" s="446"/>
      <c r="I876" s="446"/>
      <c r="J876" s="417"/>
      <c r="K876" s="417"/>
      <c r="L876" s="417"/>
      <c r="M876" s="417"/>
      <c r="N876" s="417"/>
      <c r="O876" s="417"/>
      <c r="P876" s="417"/>
      <c r="Q876" s="417"/>
      <c r="R876" s="417"/>
      <c r="S876" s="417"/>
      <c r="T876" s="417"/>
      <c r="U876" s="417"/>
      <c r="V876" s="417"/>
      <c r="W876" s="417"/>
      <c r="X876" s="417"/>
      <c r="Y876" s="417"/>
      <c r="Z876" s="417"/>
    </row>
    <row r="877" spans="1:26" ht="15.75" customHeight="1" x14ac:dyDescent="0.2">
      <c r="A877" s="417"/>
      <c r="B877" s="453"/>
      <c r="C877" s="454"/>
      <c r="D877" s="446"/>
      <c r="E877" s="446"/>
      <c r="F877" s="446"/>
      <c r="G877" s="446"/>
      <c r="H877" s="446"/>
      <c r="I877" s="446"/>
      <c r="J877" s="417"/>
      <c r="K877" s="417"/>
      <c r="L877" s="417"/>
      <c r="M877" s="417"/>
      <c r="N877" s="417"/>
      <c r="O877" s="417"/>
      <c r="P877" s="417"/>
      <c r="Q877" s="417"/>
      <c r="R877" s="417"/>
      <c r="S877" s="417"/>
      <c r="T877" s="417"/>
      <c r="U877" s="417"/>
      <c r="V877" s="417"/>
      <c r="W877" s="417"/>
      <c r="X877" s="417"/>
      <c r="Y877" s="417"/>
      <c r="Z877" s="417"/>
    </row>
    <row r="878" spans="1:26" ht="15.75" customHeight="1" x14ac:dyDescent="0.2">
      <c r="A878" s="417"/>
      <c r="B878" s="453"/>
      <c r="C878" s="454"/>
      <c r="D878" s="446"/>
      <c r="E878" s="446"/>
      <c r="F878" s="446"/>
      <c r="G878" s="446"/>
      <c r="H878" s="446"/>
      <c r="I878" s="446"/>
      <c r="J878" s="417"/>
      <c r="K878" s="417"/>
      <c r="L878" s="417"/>
      <c r="M878" s="417"/>
      <c r="N878" s="417"/>
      <c r="O878" s="417"/>
      <c r="P878" s="417"/>
      <c r="Q878" s="417"/>
      <c r="R878" s="417"/>
      <c r="S878" s="417"/>
      <c r="T878" s="417"/>
      <c r="U878" s="417"/>
      <c r="V878" s="417"/>
      <c r="W878" s="417"/>
      <c r="X878" s="417"/>
      <c r="Y878" s="417"/>
      <c r="Z878" s="417"/>
    </row>
    <row r="879" spans="1:26" ht="15.75" customHeight="1" x14ac:dyDescent="0.2">
      <c r="A879" s="417"/>
      <c r="B879" s="453"/>
      <c r="C879" s="454"/>
      <c r="D879" s="446"/>
      <c r="E879" s="446"/>
      <c r="F879" s="446"/>
      <c r="G879" s="446"/>
      <c r="H879" s="446"/>
      <c r="I879" s="446"/>
      <c r="J879" s="417"/>
      <c r="K879" s="417"/>
      <c r="L879" s="417"/>
      <c r="M879" s="417"/>
      <c r="N879" s="417"/>
      <c r="O879" s="417"/>
      <c r="P879" s="417"/>
      <c r="Q879" s="417"/>
      <c r="R879" s="417"/>
      <c r="S879" s="417"/>
      <c r="T879" s="417"/>
      <c r="U879" s="417"/>
      <c r="V879" s="417"/>
      <c r="W879" s="417"/>
      <c r="X879" s="417"/>
      <c r="Y879" s="417"/>
      <c r="Z879" s="417"/>
    </row>
    <row r="880" spans="1:26" ht="15.75" customHeight="1" x14ac:dyDescent="0.2">
      <c r="A880" s="417"/>
      <c r="B880" s="453"/>
      <c r="C880" s="454"/>
      <c r="D880" s="446"/>
      <c r="E880" s="446"/>
      <c r="F880" s="446"/>
      <c r="G880" s="446"/>
      <c r="H880" s="446"/>
      <c r="I880" s="446"/>
      <c r="J880" s="417"/>
      <c r="K880" s="417"/>
      <c r="L880" s="417"/>
      <c r="M880" s="417"/>
      <c r="N880" s="417"/>
      <c r="O880" s="417"/>
      <c r="P880" s="417"/>
      <c r="Q880" s="417"/>
      <c r="R880" s="417"/>
      <c r="S880" s="417"/>
      <c r="T880" s="417"/>
      <c r="U880" s="417"/>
      <c r="V880" s="417"/>
      <c r="W880" s="417"/>
      <c r="X880" s="417"/>
      <c r="Y880" s="417"/>
      <c r="Z880" s="417"/>
    </row>
    <row r="881" spans="1:26" ht="15.75" customHeight="1" x14ac:dyDescent="0.2">
      <c r="A881" s="417"/>
      <c r="B881" s="453"/>
      <c r="C881" s="454"/>
      <c r="D881" s="446"/>
      <c r="E881" s="446"/>
      <c r="F881" s="446"/>
      <c r="G881" s="446"/>
      <c r="H881" s="446"/>
      <c r="I881" s="446"/>
      <c r="J881" s="417"/>
      <c r="K881" s="417"/>
      <c r="L881" s="417"/>
      <c r="M881" s="417"/>
      <c r="N881" s="417"/>
      <c r="O881" s="417"/>
      <c r="P881" s="417"/>
      <c r="Q881" s="417"/>
      <c r="R881" s="417"/>
      <c r="S881" s="417"/>
      <c r="T881" s="417"/>
      <c r="U881" s="417"/>
      <c r="V881" s="417"/>
      <c r="W881" s="417"/>
      <c r="X881" s="417"/>
      <c r="Y881" s="417"/>
      <c r="Z881" s="417"/>
    </row>
    <row r="882" spans="1:26" ht="15.75" customHeight="1" x14ac:dyDescent="0.2">
      <c r="A882" s="417"/>
      <c r="B882" s="453"/>
      <c r="C882" s="454"/>
      <c r="D882" s="446"/>
      <c r="E882" s="446"/>
      <c r="F882" s="446"/>
      <c r="G882" s="446"/>
      <c r="H882" s="446"/>
      <c r="I882" s="446"/>
      <c r="J882" s="417"/>
      <c r="K882" s="417"/>
      <c r="L882" s="417"/>
      <c r="M882" s="417"/>
      <c r="N882" s="417"/>
      <c r="O882" s="417"/>
      <c r="P882" s="417"/>
      <c r="Q882" s="417"/>
      <c r="R882" s="417"/>
      <c r="S882" s="417"/>
      <c r="T882" s="417"/>
      <c r="U882" s="417"/>
      <c r="V882" s="417"/>
      <c r="W882" s="417"/>
      <c r="X882" s="417"/>
      <c r="Y882" s="417"/>
      <c r="Z882" s="417"/>
    </row>
    <row r="883" spans="1:26" ht="15.75" customHeight="1" x14ac:dyDescent="0.2">
      <c r="A883" s="417"/>
      <c r="B883" s="453"/>
      <c r="C883" s="454"/>
      <c r="D883" s="446"/>
      <c r="E883" s="446"/>
      <c r="F883" s="446"/>
      <c r="G883" s="446"/>
      <c r="H883" s="446"/>
      <c r="I883" s="446"/>
      <c r="J883" s="417"/>
      <c r="K883" s="417"/>
      <c r="L883" s="417"/>
      <c r="M883" s="417"/>
      <c r="N883" s="417"/>
      <c r="O883" s="417"/>
      <c r="P883" s="417"/>
      <c r="Q883" s="417"/>
      <c r="R883" s="417"/>
      <c r="S883" s="417"/>
      <c r="T883" s="417"/>
      <c r="U883" s="417"/>
      <c r="V883" s="417"/>
      <c r="W883" s="417"/>
      <c r="X883" s="417"/>
      <c r="Y883" s="417"/>
      <c r="Z883" s="417"/>
    </row>
    <row r="884" spans="1:26" ht="15.75" customHeight="1" x14ac:dyDescent="0.2">
      <c r="A884" s="417"/>
      <c r="B884" s="453"/>
      <c r="C884" s="454"/>
      <c r="D884" s="446"/>
      <c r="E884" s="446"/>
      <c r="F884" s="446"/>
      <c r="G884" s="446"/>
      <c r="H884" s="446"/>
      <c r="I884" s="446"/>
      <c r="J884" s="417"/>
      <c r="K884" s="417"/>
      <c r="L884" s="417"/>
      <c r="M884" s="417"/>
      <c r="N884" s="417"/>
      <c r="O884" s="417"/>
      <c r="P884" s="417"/>
      <c r="Q884" s="417"/>
      <c r="R884" s="417"/>
      <c r="S884" s="417"/>
      <c r="T884" s="417"/>
      <c r="U884" s="417"/>
      <c r="V884" s="417"/>
      <c r="W884" s="417"/>
      <c r="X884" s="417"/>
      <c r="Y884" s="417"/>
      <c r="Z884" s="417"/>
    </row>
    <row r="885" spans="1:26" ht="15.75" customHeight="1" x14ac:dyDescent="0.2">
      <c r="A885" s="417"/>
      <c r="B885" s="453"/>
      <c r="C885" s="454"/>
      <c r="D885" s="446"/>
      <c r="E885" s="446"/>
      <c r="F885" s="446"/>
      <c r="G885" s="446"/>
      <c r="H885" s="446"/>
      <c r="I885" s="446"/>
      <c r="J885" s="417"/>
      <c r="K885" s="417"/>
      <c r="L885" s="417"/>
      <c r="M885" s="417"/>
      <c r="N885" s="417"/>
      <c r="O885" s="417"/>
      <c r="P885" s="417"/>
      <c r="Q885" s="417"/>
      <c r="R885" s="417"/>
      <c r="S885" s="417"/>
      <c r="T885" s="417"/>
      <c r="U885" s="417"/>
      <c r="V885" s="417"/>
      <c r="W885" s="417"/>
      <c r="X885" s="417"/>
      <c r="Y885" s="417"/>
      <c r="Z885" s="417"/>
    </row>
    <row r="886" spans="1:26" ht="15.75" customHeight="1" x14ac:dyDescent="0.2">
      <c r="A886" s="417"/>
      <c r="B886" s="453"/>
      <c r="C886" s="454"/>
      <c r="D886" s="446"/>
      <c r="E886" s="446"/>
      <c r="F886" s="446"/>
      <c r="G886" s="446"/>
      <c r="H886" s="446"/>
      <c r="I886" s="446"/>
      <c r="J886" s="417"/>
      <c r="K886" s="417"/>
      <c r="L886" s="417"/>
      <c r="M886" s="417"/>
      <c r="N886" s="417"/>
      <c r="O886" s="417"/>
      <c r="P886" s="417"/>
      <c r="Q886" s="417"/>
      <c r="R886" s="417"/>
      <c r="S886" s="417"/>
      <c r="T886" s="417"/>
      <c r="U886" s="417"/>
      <c r="V886" s="417"/>
      <c r="W886" s="417"/>
      <c r="X886" s="417"/>
      <c r="Y886" s="417"/>
      <c r="Z886" s="417"/>
    </row>
    <row r="887" spans="1:26" ht="15.75" customHeight="1" x14ac:dyDescent="0.2">
      <c r="A887" s="417"/>
      <c r="B887" s="453"/>
      <c r="C887" s="454"/>
      <c r="D887" s="446"/>
      <c r="E887" s="446"/>
      <c r="F887" s="446"/>
      <c r="G887" s="446"/>
      <c r="H887" s="446"/>
      <c r="I887" s="446"/>
      <c r="J887" s="417"/>
      <c r="K887" s="417"/>
      <c r="L887" s="417"/>
      <c r="M887" s="417"/>
      <c r="N887" s="417"/>
      <c r="O887" s="417"/>
      <c r="P887" s="417"/>
      <c r="Q887" s="417"/>
      <c r="R887" s="417"/>
      <c r="S887" s="417"/>
      <c r="T887" s="417"/>
      <c r="U887" s="417"/>
      <c r="V887" s="417"/>
      <c r="W887" s="417"/>
      <c r="X887" s="417"/>
      <c r="Y887" s="417"/>
      <c r="Z887" s="417"/>
    </row>
    <row r="888" spans="1:26" ht="15.75" customHeight="1" x14ac:dyDescent="0.2">
      <c r="A888" s="417"/>
      <c r="B888" s="453"/>
      <c r="C888" s="454"/>
      <c r="D888" s="446"/>
      <c r="E888" s="446"/>
      <c r="F888" s="446"/>
      <c r="G888" s="446"/>
      <c r="H888" s="446"/>
      <c r="I888" s="446"/>
      <c r="J888" s="417"/>
      <c r="K888" s="417"/>
      <c r="L888" s="417"/>
      <c r="M888" s="417"/>
      <c r="N888" s="417"/>
      <c r="O888" s="417"/>
      <c r="P888" s="417"/>
      <c r="Q888" s="417"/>
      <c r="R888" s="417"/>
      <c r="S888" s="417"/>
      <c r="T888" s="417"/>
      <c r="U888" s="417"/>
      <c r="V888" s="417"/>
      <c r="W888" s="417"/>
      <c r="X888" s="417"/>
      <c r="Y888" s="417"/>
      <c r="Z888" s="417"/>
    </row>
    <row r="889" spans="1:26" ht="15.75" customHeight="1" x14ac:dyDescent="0.2">
      <c r="A889" s="417"/>
      <c r="B889" s="453"/>
      <c r="C889" s="454"/>
      <c r="D889" s="446"/>
      <c r="E889" s="446"/>
      <c r="F889" s="446"/>
      <c r="G889" s="446"/>
      <c r="H889" s="446"/>
      <c r="I889" s="446"/>
      <c r="J889" s="417"/>
      <c r="K889" s="417"/>
      <c r="L889" s="417"/>
      <c r="M889" s="417"/>
      <c r="N889" s="417"/>
      <c r="O889" s="417"/>
      <c r="P889" s="417"/>
      <c r="Q889" s="417"/>
      <c r="R889" s="417"/>
      <c r="S889" s="417"/>
      <c r="T889" s="417"/>
      <c r="U889" s="417"/>
      <c r="V889" s="417"/>
      <c r="W889" s="417"/>
      <c r="X889" s="417"/>
      <c r="Y889" s="417"/>
      <c r="Z889" s="417"/>
    </row>
    <row r="890" spans="1:26" ht="15.75" customHeight="1" x14ac:dyDescent="0.2">
      <c r="A890" s="417"/>
      <c r="B890" s="453"/>
      <c r="C890" s="454"/>
      <c r="D890" s="446"/>
      <c r="E890" s="446"/>
      <c r="F890" s="446"/>
      <c r="G890" s="446"/>
      <c r="H890" s="446"/>
      <c r="I890" s="446"/>
      <c r="J890" s="417"/>
      <c r="K890" s="417"/>
      <c r="L890" s="417"/>
      <c r="M890" s="417"/>
      <c r="N890" s="417"/>
      <c r="O890" s="417"/>
      <c r="P890" s="417"/>
      <c r="Q890" s="417"/>
      <c r="R890" s="417"/>
      <c r="S890" s="417"/>
      <c r="T890" s="417"/>
      <c r="U890" s="417"/>
      <c r="V890" s="417"/>
      <c r="W890" s="417"/>
      <c r="X890" s="417"/>
      <c r="Y890" s="417"/>
      <c r="Z890" s="417"/>
    </row>
    <row r="891" spans="1:26" ht="15.75" customHeight="1" x14ac:dyDescent="0.2">
      <c r="A891" s="417"/>
      <c r="B891" s="453"/>
      <c r="C891" s="454"/>
      <c r="D891" s="446"/>
      <c r="E891" s="446"/>
      <c r="F891" s="446"/>
      <c r="G891" s="446"/>
      <c r="H891" s="446"/>
      <c r="I891" s="446"/>
      <c r="J891" s="417"/>
      <c r="K891" s="417"/>
      <c r="L891" s="417"/>
      <c r="M891" s="417"/>
      <c r="N891" s="417"/>
      <c r="O891" s="417"/>
      <c r="P891" s="417"/>
      <c r="Q891" s="417"/>
      <c r="R891" s="417"/>
      <c r="S891" s="417"/>
      <c r="T891" s="417"/>
      <c r="U891" s="417"/>
      <c r="V891" s="417"/>
      <c r="W891" s="417"/>
      <c r="X891" s="417"/>
      <c r="Y891" s="417"/>
      <c r="Z891" s="417"/>
    </row>
    <row r="892" spans="1:26" ht="15.75" customHeight="1" x14ac:dyDescent="0.2">
      <c r="A892" s="417"/>
      <c r="B892" s="453"/>
      <c r="C892" s="454"/>
      <c r="D892" s="446"/>
      <c r="E892" s="446"/>
      <c r="F892" s="446"/>
      <c r="G892" s="446"/>
      <c r="H892" s="446"/>
      <c r="I892" s="446"/>
      <c r="J892" s="417"/>
      <c r="K892" s="417"/>
      <c r="L892" s="417"/>
      <c r="M892" s="417"/>
      <c r="N892" s="417"/>
      <c r="O892" s="417"/>
      <c r="P892" s="417"/>
      <c r="Q892" s="417"/>
      <c r="R892" s="417"/>
      <c r="S892" s="417"/>
      <c r="T892" s="417"/>
      <c r="U892" s="417"/>
      <c r="V892" s="417"/>
      <c r="W892" s="417"/>
      <c r="X892" s="417"/>
      <c r="Y892" s="417"/>
      <c r="Z892" s="417"/>
    </row>
    <row r="893" spans="1:26" ht="15.75" customHeight="1" x14ac:dyDescent="0.2">
      <c r="A893" s="417"/>
      <c r="B893" s="453"/>
      <c r="C893" s="454"/>
      <c r="D893" s="446"/>
      <c r="E893" s="446"/>
      <c r="F893" s="446"/>
      <c r="G893" s="446"/>
      <c r="H893" s="446"/>
      <c r="I893" s="446"/>
      <c r="J893" s="417"/>
      <c r="K893" s="417"/>
      <c r="L893" s="417"/>
      <c r="M893" s="417"/>
      <c r="N893" s="417"/>
      <c r="O893" s="417"/>
      <c r="P893" s="417"/>
      <c r="Q893" s="417"/>
      <c r="R893" s="417"/>
      <c r="S893" s="417"/>
      <c r="T893" s="417"/>
      <c r="U893" s="417"/>
      <c r="V893" s="417"/>
      <c r="W893" s="417"/>
      <c r="X893" s="417"/>
      <c r="Y893" s="417"/>
      <c r="Z893" s="417"/>
    </row>
    <row r="894" spans="1:26" ht="15.75" customHeight="1" x14ac:dyDescent="0.2">
      <c r="A894" s="417"/>
      <c r="B894" s="453"/>
      <c r="C894" s="454"/>
      <c r="D894" s="446"/>
      <c r="E894" s="446"/>
      <c r="F894" s="446"/>
      <c r="G894" s="446"/>
      <c r="H894" s="446"/>
      <c r="I894" s="446"/>
      <c r="J894" s="417"/>
      <c r="K894" s="417"/>
      <c r="L894" s="417"/>
      <c r="M894" s="417"/>
      <c r="N894" s="417"/>
      <c r="O894" s="417"/>
      <c r="P894" s="417"/>
      <c r="Q894" s="417"/>
      <c r="R894" s="417"/>
      <c r="S894" s="417"/>
      <c r="T894" s="417"/>
      <c r="U894" s="417"/>
      <c r="V894" s="417"/>
      <c r="W894" s="417"/>
      <c r="X894" s="417"/>
      <c r="Y894" s="417"/>
      <c r="Z894" s="417"/>
    </row>
    <row r="895" spans="1:26" ht="15.75" customHeight="1" x14ac:dyDescent="0.2">
      <c r="A895" s="417"/>
      <c r="B895" s="453"/>
      <c r="C895" s="454"/>
      <c r="D895" s="446"/>
      <c r="E895" s="446"/>
      <c r="F895" s="446"/>
      <c r="G895" s="446"/>
      <c r="H895" s="446"/>
      <c r="I895" s="446"/>
      <c r="J895" s="417"/>
      <c r="K895" s="417"/>
      <c r="L895" s="417"/>
      <c r="M895" s="417"/>
      <c r="N895" s="417"/>
      <c r="O895" s="417"/>
      <c r="P895" s="417"/>
      <c r="Q895" s="417"/>
      <c r="R895" s="417"/>
      <c r="S895" s="417"/>
      <c r="T895" s="417"/>
      <c r="U895" s="417"/>
      <c r="V895" s="417"/>
      <c r="W895" s="417"/>
      <c r="X895" s="417"/>
      <c r="Y895" s="417"/>
      <c r="Z895" s="417"/>
    </row>
    <row r="896" spans="1:26" ht="15.75" customHeight="1" x14ac:dyDescent="0.2">
      <c r="A896" s="417"/>
      <c r="B896" s="453"/>
      <c r="C896" s="454"/>
      <c r="D896" s="446"/>
      <c r="E896" s="446"/>
      <c r="F896" s="446"/>
      <c r="G896" s="446"/>
      <c r="H896" s="446"/>
      <c r="I896" s="446"/>
      <c r="J896" s="417"/>
      <c r="K896" s="417"/>
      <c r="L896" s="417"/>
      <c r="M896" s="417"/>
      <c r="N896" s="417"/>
      <c r="O896" s="417"/>
      <c r="P896" s="417"/>
      <c r="Q896" s="417"/>
      <c r="R896" s="417"/>
      <c r="S896" s="417"/>
      <c r="T896" s="417"/>
      <c r="U896" s="417"/>
      <c r="V896" s="417"/>
      <c r="W896" s="417"/>
      <c r="X896" s="417"/>
      <c r="Y896" s="417"/>
      <c r="Z896" s="417"/>
    </row>
    <row r="897" spans="1:26" ht="15.75" customHeight="1" x14ac:dyDescent="0.2">
      <c r="A897" s="417"/>
      <c r="B897" s="453"/>
      <c r="C897" s="454"/>
      <c r="D897" s="446"/>
      <c r="E897" s="446"/>
      <c r="F897" s="446"/>
      <c r="G897" s="446"/>
      <c r="H897" s="446"/>
      <c r="I897" s="446"/>
      <c r="J897" s="417"/>
      <c r="K897" s="417"/>
      <c r="L897" s="417"/>
      <c r="M897" s="417"/>
      <c r="N897" s="417"/>
      <c r="O897" s="417"/>
      <c r="P897" s="417"/>
      <c r="Q897" s="417"/>
      <c r="R897" s="417"/>
      <c r="S897" s="417"/>
      <c r="T897" s="417"/>
      <c r="U897" s="417"/>
      <c r="V897" s="417"/>
      <c r="W897" s="417"/>
      <c r="X897" s="417"/>
      <c r="Y897" s="417"/>
      <c r="Z897" s="417"/>
    </row>
    <row r="898" spans="1:26" ht="15.75" customHeight="1" x14ac:dyDescent="0.2">
      <c r="A898" s="417"/>
      <c r="B898" s="453"/>
      <c r="C898" s="454"/>
      <c r="D898" s="446"/>
      <c r="E898" s="446"/>
      <c r="F898" s="446"/>
      <c r="G898" s="446"/>
      <c r="H898" s="446"/>
      <c r="I898" s="446"/>
      <c r="J898" s="417"/>
      <c r="K898" s="417"/>
      <c r="L898" s="417"/>
      <c r="M898" s="417"/>
      <c r="N898" s="417"/>
      <c r="O898" s="417"/>
      <c r="P898" s="417"/>
      <c r="Q898" s="417"/>
      <c r="R898" s="417"/>
      <c r="S898" s="417"/>
      <c r="T898" s="417"/>
      <c r="U898" s="417"/>
      <c r="V898" s="417"/>
      <c r="W898" s="417"/>
      <c r="X898" s="417"/>
      <c r="Y898" s="417"/>
      <c r="Z898" s="417"/>
    </row>
    <row r="899" spans="1:26" ht="15.75" customHeight="1" x14ac:dyDescent="0.2">
      <c r="A899" s="417"/>
      <c r="B899" s="453"/>
      <c r="C899" s="454"/>
      <c r="D899" s="446"/>
      <c r="E899" s="446"/>
      <c r="F899" s="446"/>
      <c r="G899" s="446"/>
      <c r="H899" s="446"/>
      <c r="I899" s="446"/>
      <c r="J899" s="417"/>
      <c r="K899" s="417"/>
      <c r="L899" s="417"/>
      <c r="M899" s="417"/>
      <c r="N899" s="417"/>
      <c r="O899" s="417"/>
      <c r="P899" s="417"/>
      <c r="Q899" s="417"/>
      <c r="R899" s="417"/>
      <c r="S899" s="417"/>
      <c r="T899" s="417"/>
      <c r="U899" s="417"/>
      <c r="V899" s="417"/>
      <c r="W899" s="417"/>
      <c r="X899" s="417"/>
      <c r="Y899" s="417"/>
      <c r="Z899" s="417"/>
    </row>
    <row r="900" spans="1:26" ht="15.75" customHeight="1" x14ac:dyDescent="0.2">
      <c r="A900" s="417"/>
      <c r="B900" s="453"/>
      <c r="C900" s="454"/>
      <c r="D900" s="446"/>
      <c r="E900" s="446"/>
      <c r="F900" s="446"/>
      <c r="G900" s="446"/>
      <c r="H900" s="446"/>
      <c r="I900" s="446"/>
      <c r="J900" s="417"/>
      <c r="K900" s="417"/>
      <c r="L900" s="417"/>
      <c r="M900" s="417"/>
      <c r="N900" s="417"/>
      <c r="O900" s="417"/>
      <c r="P900" s="417"/>
      <c r="Q900" s="417"/>
      <c r="R900" s="417"/>
      <c r="S900" s="417"/>
      <c r="T900" s="417"/>
      <c r="U900" s="417"/>
      <c r="V900" s="417"/>
      <c r="W900" s="417"/>
      <c r="X900" s="417"/>
      <c r="Y900" s="417"/>
      <c r="Z900" s="417"/>
    </row>
    <row r="901" spans="1:26" ht="15.75" customHeight="1" x14ac:dyDescent="0.2">
      <c r="A901" s="417"/>
      <c r="B901" s="453"/>
      <c r="C901" s="454"/>
      <c r="D901" s="446"/>
      <c r="E901" s="446"/>
      <c r="F901" s="446"/>
      <c r="G901" s="446"/>
      <c r="H901" s="446"/>
      <c r="I901" s="446"/>
      <c r="J901" s="417"/>
      <c r="K901" s="417"/>
      <c r="L901" s="417"/>
      <c r="M901" s="417"/>
      <c r="N901" s="417"/>
      <c r="O901" s="417"/>
      <c r="P901" s="417"/>
      <c r="Q901" s="417"/>
      <c r="R901" s="417"/>
      <c r="S901" s="417"/>
      <c r="T901" s="417"/>
      <c r="U901" s="417"/>
      <c r="V901" s="417"/>
      <c r="W901" s="417"/>
      <c r="X901" s="417"/>
      <c r="Y901" s="417"/>
      <c r="Z901" s="417"/>
    </row>
    <row r="902" spans="1:26" ht="15.75" customHeight="1" x14ac:dyDescent="0.2">
      <c r="A902" s="417"/>
      <c r="B902" s="453"/>
      <c r="C902" s="454"/>
      <c r="D902" s="446"/>
      <c r="E902" s="446"/>
      <c r="F902" s="446"/>
      <c r="G902" s="446"/>
      <c r="H902" s="446"/>
      <c r="I902" s="446"/>
      <c r="J902" s="417"/>
      <c r="K902" s="417"/>
      <c r="L902" s="417"/>
      <c r="M902" s="417"/>
      <c r="N902" s="417"/>
      <c r="O902" s="417"/>
      <c r="P902" s="417"/>
      <c r="Q902" s="417"/>
      <c r="R902" s="417"/>
      <c r="S902" s="417"/>
      <c r="T902" s="417"/>
      <c r="U902" s="417"/>
      <c r="V902" s="417"/>
      <c r="W902" s="417"/>
      <c r="X902" s="417"/>
      <c r="Y902" s="417"/>
      <c r="Z902" s="417"/>
    </row>
    <row r="903" spans="1:26" ht="15.75" customHeight="1" x14ac:dyDescent="0.2">
      <c r="A903" s="417"/>
      <c r="B903" s="453"/>
      <c r="C903" s="454"/>
      <c r="D903" s="446"/>
      <c r="E903" s="446"/>
      <c r="F903" s="446"/>
      <c r="G903" s="446"/>
      <c r="H903" s="446"/>
      <c r="I903" s="446"/>
      <c r="J903" s="417"/>
      <c r="K903" s="417"/>
      <c r="L903" s="417"/>
      <c r="M903" s="417"/>
      <c r="N903" s="417"/>
      <c r="O903" s="417"/>
      <c r="P903" s="417"/>
      <c r="Q903" s="417"/>
      <c r="R903" s="417"/>
      <c r="S903" s="417"/>
      <c r="T903" s="417"/>
      <c r="U903" s="417"/>
      <c r="V903" s="417"/>
      <c r="W903" s="417"/>
      <c r="X903" s="417"/>
      <c r="Y903" s="417"/>
      <c r="Z903" s="417"/>
    </row>
    <row r="904" spans="1:26" ht="15.75" customHeight="1" x14ac:dyDescent="0.2">
      <c r="A904" s="417"/>
      <c r="B904" s="453"/>
      <c r="C904" s="454"/>
      <c r="D904" s="446"/>
      <c r="E904" s="446"/>
      <c r="F904" s="446"/>
      <c r="G904" s="446"/>
      <c r="H904" s="446"/>
      <c r="I904" s="446"/>
      <c r="J904" s="417"/>
      <c r="K904" s="417"/>
      <c r="L904" s="417"/>
      <c r="M904" s="417"/>
      <c r="N904" s="417"/>
      <c r="O904" s="417"/>
      <c r="P904" s="417"/>
      <c r="Q904" s="417"/>
      <c r="R904" s="417"/>
      <c r="S904" s="417"/>
      <c r="T904" s="417"/>
      <c r="U904" s="417"/>
      <c r="V904" s="417"/>
      <c r="W904" s="417"/>
      <c r="X904" s="417"/>
      <c r="Y904" s="417"/>
      <c r="Z904" s="417"/>
    </row>
    <row r="905" spans="1:26" ht="15.75" customHeight="1" x14ac:dyDescent="0.2">
      <c r="A905" s="417"/>
      <c r="B905" s="453"/>
      <c r="C905" s="454"/>
      <c r="D905" s="446"/>
      <c r="E905" s="446"/>
      <c r="F905" s="446"/>
      <c r="G905" s="446"/>
      <c r="H905" s="446"/>
      <c r="I905" s="446"/>
      <c r="J905" s="417"/>
      <c r="K905" s="417"/>
      <c r="L905" s="417"/>
      <c r="M905" s="417"/>
      <c r="N905" s="417"/>
      <c r="O905" s="417"/>
      <c r="P905" s="417"/>
      <c r="Q905" s="417"/>
      <c r="R905" s="417"/>
      <c r="S905" s="417"/>
      <c r="T905" s="417"/>
      <c r="U905" s="417"/>
      <c r="V905" s="417"/>
      <c r="W905" s="417"/>
      <c r="X905" s="417"/>
      <c r="Y905" s="417"/>
      <c r="Z905" s="417"/>
    </row>
    <row r="906" spans="1:26" ht="15.75" customHeight="1" x14ac:dyDescent="0.2">
      <c r="A906" s="417"/>
      <c r="B906" s="453"/>
      <c r="C906" s="454"/>
      <c r="D906" s="446"/>
      <c r="E906" s="446"/>
      <c r="F906" s="446"/>
      <c r="G906" s="446"/>
      <c r="H906" s="446"/>
      <c r="I906" s="446"/>
      <c r="J906" s="417"/>
      <c r="K906" s="417"/>
      <c r="L906" s="417"/>
      <c r="M906" s="417"/>
      <c r="N906" s="417"/>
      <c r="O906" s="417"/>
      <c r="P906" s="417"/>
      <c r="Q906" s="417"/>
      <c r="R906" s="417"/>
      <c r="S906" s="417"/>
      <c r="T906" s="417"/>
      <c r="U906" s="417"/>
      <c r="V906" s="417"/>
      <c r="W906" s="417"/>
      <c r="X906" s="417"/>
      <c r="Y906" s="417"/>
      <c r="Z906" s="417"/>
    </row>
    <row r="907" spans="1:26" ht="15.75" customHeight="1" x14ac:dyDescent="0.2">
      <c r="A907" s="417"/>
      <c r="B907" s="453"/>
      <c r="C907" s="454"/>
      <c r="D907" s="446"/>
      <c r="E907" s="446"/>
      <c r="F907" s="446"/>
      <c r="G907" s="446"/>
      <c r="H907" s="446"/>
      <c r="I907" s="446"/>
      <c r="J907" s="417"/>
      <c r="K907" s="417"/>
      <c r="L907" s="417"/>
      <c r="M907" s="417"/>
      <c r="N907" s="417"/>
      <c r="O907" s="417"/>
      <c r="P907" s="417"/>
      <c r="Q907" s="417"/>
      <c r="R907" s="417"/>
      <c r="S907" s="417"/>
      <c r="T907" s="417"/>
      <c r="U907" s="417"/>
      <c r="V907" s="417"/>
      <c r="W907" s="417"/>
      <c r="X907" s="417"/>
      <c r="Y907" s="417"/>
      <c r="Z907" s="417"/>
    </row>
    <row r="908" spans="1:26" ht="15.75" customHeight="1" x14ac:dyDescent="0.2">
      <c r="A908" s="417"/>
      <c r="B908" s="453"/>
      <c r="C908" s="454"/>
      <c r="D908" s="446"/>
      <c r="E908" s="446"/>
      <c r="F908" s="446"/>
      <c r="G908" s="446"/>
      <c r="H908" s="446"/>
      <c r="I908" s="446"/>
      <c r="J908" s="417"/>
      <c r="K908" s="417"/>
      <c r="L908" s="417"/>
      <c r="M908" s="417"/>
      <c r="N908" s="417"/>
      <c r="O908" s="417"/>
      <c r="P908" s="417"/>
      <c r="Q908" s="417"/>
      <c r="R908" s="417"/>
      <c r="S908" s="417"/>
      <c r="T908" s="417"/>
      <c r="U908" s="417"/>
      <c r="V908" s="417"/>
      <c r="W908" s="417"/>
      <c r="X908" s="417"/>
      <c r="Y908" s="417"/>
      <c r="Z908" s="417"/>
    </row>
    <row r="909" spans="1:26" ht="15.75" customHeight="1" x14ac:dyDescent="0.2">
      <c r="A909" s="417"/>
      <c r="B909" s="453"/>
      <c r="C909" s="454"/>
      <c r="D909" s="446"/>
      <c r="E909" s="446"/>
      <c r="F909" s="446"/>
      <c r="G909" s="446"/>
      <c r="H909" s="446"/>
      <c r="I909" s="446"/>
      <c r="J909" s="417"/>
      <c r="K909" s="417"/>
      <c r="L909" s="417"/>
      <c r="M909" s="417"/>
      <c r="N909" s="417"/>
      <c r="O909" s="417"/>
      <c r="P909" s="417"/>
      <c r="Q909" s="417"/>
      <c r="R909" s="417"/>
      <c r="S909" s="417"/>
      <c r="T909" s="417"/>
      <c r="U909" s="417"/>
      <c r="V909" s="417"/>
      <c r="W909" s="417"/>
      <c r="X909" s="417"/>
      <c r="Y909" s="417"/>
      <c r="Z909" s="417"/>
    </row>
    <row r="910" spans="1:26" ht="15.75" customHeight="1" x14ac:dyDescent="0.2">
      <c r="A910" s="417"/>
      <c r="B910" s="453"/>
      <c r="C910" s="454"/>
      <c r="D910" s="446"/>
      <c r="E910" s="446"/>
      <c r="F910" s="446"/>
      <c r="G910" s="446"/>
      <c r="H910" s="446"/>
      <c r="I910" s="446"/>
      <c r="J910" s="417"/>
      <c r="K910" s="417"/>
      <c r="L910" s="417"/>
      <c r="M910" s="417"/>
      <c r="N910" s="417"/>
      <c r="O910" s="417"/>
      <c r="P910" s="417"/>
      <c r="Q910" s="417"/>
      <c r="R910" s="417"/>
      <c r="S910" s="417"/>
      <c r="T910" s="417"/>
      <c r="U910" s="417"/>
      <c r="V910" s="417"/>
      <c r="W910" s="417"/>
      <c r="X910" s="417"/>
      <c r="Y910" s="417"/>
      <c r="Z910" s="417"/>
    </row>
    <row r="911" spans="1:26" ht="15.75" customHeight="1" x14ac:dyDescent="0.2">
      <c r="A911" s="417"/>
      <c r="B911" s="453"/>
      <c r="C911" s="454"/>
      <c r="D911" s="446"/>
      <c r="E911" s="446"/>
      <c r="F911" s="446"/>
      <c r="G911" s="446"/>
      <c r="H911" s="446"/>
      <c r="I911" s="446"/>
      <c r="J911" s="417"/>
      <c r="K911" s="417"/>
      <c r="L911" s="417"/>
      <c r="M911" s="417"/>
      <c r="N911" s="417"/>
      <c r="O911" s="417"/>
      <c r="P911" s="417"/>
      <c r="Q911" s="417"/>
      <c r="R911" s="417"/>
      <c r="S911" s="417"/>
      <c r="T911" s="417"/>
      <c r="U911" s="417"/>
      <c r="V911" s="417"/>
      <c r="W911" s="417"/>
      <c r="X911" s="417"/>
      <c r="Y911" s="417"/>
      <c r="Z911" s="417"/>
    </row>
    <row r="912" spans="1:26" ht="15.75" customHeight="1" x14ac:dyDescent="0.2">
      <c r="A912" s="417"/>
      <c r="B912" s="453"/>
      <c r="C912" s="454"/>
      <c r="D912" s="446"/>
      <c r="E912" s="446"/>
      <c r="F912" s="446"/>
      <c r="G912" s="446"/>
      <c r="H912" s="446"/>
      <c r="I912" s="446"/>
      <c r="J912" s="417"/>
      <c r="K912" s="417"/>
      <c r="L912" s="417"/>
      <c r="M912" s="417"/>
      <c r="N912" s="417"/>
      <c r="O912" s="417"/>
      <c r="P912" s="417"/>
      <c r="Q912" s="417"/>
      <c r="R912" s="417"/>
      <c r="S912" s="417"/>
      <c r="T912" s="417"/>
      <c r="U912" s="417"/>
      <c r="V912" s="417"/>
      <c r="W912" s="417"/>
      <c r="X912" s="417"/>
      <c r="Y912" s="417"/>
      <c r="Z912" s="417"/>
    </row>
    <row r="913" spans="1:26" ht="15.75" customHeight="1" x14ac:dyDescent="0.2">
      <c r="A913" s="417"/>
      <c r="B913" s="453"/>
      <c r="C913" s="454"/>
      <c r="D913" s="446"/>
      <c r="E913" s="446"/>
      <c r="F913" s="446"/>
      <c r="G913" s="446"/>
      <c r="H913" s="446"/>
      <c r="I913" s="446"/>
      <c r="J913" s="417"/>
      <c r="K913" s="417"/>
      <c r="L913" s="417"/>
      <c r="M913" s="417"/>
      <c r="N913" s="417"/>
      <c r="O913" s="417"/>
      <c r="P913" s="417"/>
      <c r="Q913" s="417"/>
      <c r="R913" s="417"/>
      <c r="S913" s="417"/>
      <c r="T913" s="417"/>
      <c r="U913" s="417"/>
      <c r="V913" s="417"/>
      <c r="W913" s="417"/>
      <c r="X913" s="417"/>
      <c r="Y913" s="417"/>
      <c r="Z913" s="417"/>
    </row>
    <row r="914" spans="1:26" ht="15.75" customHeight="1" x14ac:dyDescent="0.2">
      <c r="A914" s="417"/>
      <c r="B914" s="453"/>
      <c r="C914" s="454"/>
      <c r="D914" s="446"/>
      <c r="E914" s="446"/>
      <c r="F914" s="446"/>
      <c r="G914" s="446"/>
      <c r="H914" s="446"/>
      <c r="I914" s="446"/>
      <c r="J914" s="417"/>
      <c r="K914" s="417"/>
      <c r="L914" s="417"/>
      <c r="M914" s="417"/>
      <c r="N914" s="417"/>
      <c r="O914" s="417"/>
      <c r="P914" s="417"/>
      <c r="Q914" s="417"/>
      <c r="R914" s="417"/>
      <c r="S914" s="417"/>
      <c r="T914" s="417"/>
      <c r="U914" s="417"/>
      <c r="V914" s="417"/>
      <c r="W914" s="417"/>
      <c r="X914" s="417"/>
      <c r="Y914" s="417"/>
      <c r="Z914" s="417"/>
    </row>
    <row r="915" spans="1:26" ht="15.75" customHeight="1" x14ac:dyDescent="0.2">
      <c r="A915" s="417"/>
      <c r="B915" s="453"/>
      <c r="C915" s="454"/>
      <c r="D915" s="446"/>
      <c r="E915" s="446"/>
      <c r="F915" s="446"/>
      <c r="G915" s="446"/>
      <c r="H915" s="446"/>
      <c r="I915" s="446"/>
      <c r="J915" s="417"/>
      <c r="K915" s="417"/>
      <c r="L915" s="417"/>
      <c r="M915" s="417"/>
      <c r="N915" s="417"/>
      <c r="O915" s="417"/>
      <c r="P915" s="417"/>
      <c r="Q915" s="417"/>
      <c r="R915" s="417"/>
      <c r="S915" s="417"/>
      <c r="T915" s="417"/>
      <c r="U915" s="417"/>
      <c r="V915" s="417"/>
      <c r="W915" s="417"/>
      <c r="X915" s="417"/>
      <c r="Y915" s="417"/>
      <c r="Z915" s="417"/>
    </row>
    <row r="916" spans="1:26" ht="15.75" customHeight="1" x14ac:dyDescent="0.2">
      <c r="A916" s="417"/>
      <c r="B916" s="453"/>
      <c r="C916" s="454"/>
      <c r="D916" s="446"/>
      <c r="E916" s="446"/>
      <c r="F916" s="446"/>
      <c r="G916" s="446"/>
      <c r="H916" s="446"/>
      <c r="I916" s="446"/>
      <c r="J916" s="417"/>
      <c r="K916" s="417"/>
      <c r="L916" s="417"/>
      <c r="M916" s="417"/>
      <c r="N916" s="417"/>
      <c r="O916" s="417"/>
      <c r="P916" s="417"/>
      <c r="Q916" s="417"/>
      <c r="R916" s="417"/>
      <c r="S916" s="417"/>
      <c r="T916" s="417"/>
      <c r="U916" s="417"/>
      <c r="V916" s="417"/>
      <c r="W916" s="417"/>
      <c r="X916" s="417"/>
      <c r="Y916" s="417"/>
      <c r="Z916" s="417"/>
    </row>
    <row r="917" spans="1:26" ht="15.75" customHeight="1" x14ac:dyDescent="0.2">
      <c r="A917" s="417"/>
      <c r="B917" s="453"/>
      <c r="C917" s="454"/>
      <c r="D917" s="446"/>
      <c r="E917" s="446"/>
      <c r="F917" s="446"/>
      <c r="G917" s="446"/>
      <c r="H917" s="446"/>
      <c r="I917" s="446"/>
      <c r="J917" s="417"/>
      <c r="K917" s="417"/>
      <c r="L917" s="417"/>
      <c r="M917" s="417"/>
      <c r="N917" s="417"/>
      <c r="O917" s="417"/>
      <c r="P917" s="417"/>
      <c r="Q917" s="417"/>
      <c r="R917" s="417"/>
      <c r="S917" s="417"/>
      <c r="T917" s="417"/>
      <c r="U917" s="417"/>
      <c r="V917" s="417"/>
      <c r="W917" s="417"/>
      <c r="X917" s="417"/>
      <c r="Y917" s="417"/>
      <c r="Z917" s="417"/>
    </row>
    <row r="918" spans="1:26" ht="15.75" customHeight="1" x14ac:dyDescent="0.2">
      <c r="A918" s="417"/>
      <c r="B918" s="453"/>
      <c r="C918" s="454"/>
      <c r="D918" s="446"/>
      <c r="E918" s="446"/>
      <c r="F918" s="446"/>
      <c r="G918" s="446"/>
      <c r="H918" s="446"/>
      <c r="I918" s="446"/>
      <c r="J918" s="417"/>
      <c r="K918" s="417"/>
      <c r="L918" s="417"/>
      <c r="M918" s="417"/>
      <c r="N918" s="417"/>
      <c r="O918" s="417"/>
      <c r="P918" s="417"/>
      <c r="Q918" s="417"/>
      <c r="R918" s="417"/>
      <c r="S918" s="417"/>
      <c r="T918" s="417"/>
      <c r="U918" s="417"/>
      <c r="V918" s="417"/>
      <c r="W918" s="417"/>
      <c r="X918" s="417"/>
      <c r="Y918" s="417"/>
      <c r="Z918" s="417"/>
    </row>
    <row r="919" spans="1:26" ht="15.75" customHeight="1" x14ac:dyDescent="0.2">
      <c r="A919" s="417"/>
      <c r="B919" s="453"/>
      <c r="C919" s="454"/>
      <c r="D919" s="446"/>
      <c r="E919" s="446"/>
      <c r="F919" s="446"/>
      <c r="G919" s="446"/>
      <c r="H919" s="446"/>
      <c r="I919" s="446"/>
      <c r="J919" s="417"/>
      <c r="K919" s="417"/>
      <c r="L919" s="417"/>
      <c r="M919" s="417"/>
      <c r="N919" s="417"/>
      <c r="O919" s="417"/>
      <c r="P919" s="417"/>
      <c r="Q919" s="417"/>
      <c r="R919" s="417"/>
      <c r="S919" s="417"/>
      <c r="T919" s="417"/>
      <c r="U919" s="417"/>
      <c r="V919" s="417"/>
      <c r="W919" s="417"/>
      <c r="X919" s="417"/>
      <c r="Y919" s="417"/>
      <c r="Z919" s="417"/>
    </row>
    <row r="920" spans="1:26" ht="15.75" customHeight="1" x14ac:dyDescent="0.2">
      <c r="A920" s="417"/>
      <c r="B920" s="453"/>
      <c r="C920" s="454"/>
      <c r="D920" s="446"/>
      <c r="E920" s="446"/>
      <c r="F920" s="446"/>
      <c r="G920" s="446"/>
      <c r="H920" s="446"/>
      <c r="I920" s="446"/>
      <c r="J920" s="417"/>
      <c r="K920" s="417"/>
      <c r="L920" s="417"/>
      <c r="M920" s="417"/>
      <c r="N920" s="417"/>
      <c r="O920" s="417"/>
      <c r="P920" s="417"/>
      <c r="Q920" s="417"/>
      <c r="R920" s="417"/>
      <c r="S920" s="417"/>
      <c r="T920" s="417"/>
      <c r="U920" s="417"/>
      <c r="V920" s="417"/>
      <c r="W920" s="417"/>
      <c r="X920" s="417"/>
      <c r="Y920" s="417"/>
      <c r="Z920" s="417"/>
    </row>
    <row r="921" spans="1:26" ht="15.75" customHeight="1" x14ac:dyDescent="0.2">
      <c r="A921" s="417"/>
      <c r="B921" s="453"/>
      <c r="C921" s="454"/>
      <c r="D921" s="446"/>
      <c r="E921" s="446"/>
      <c r="F921" s="446"/>
      <c r="G921" s="446"/>
      <c r="H921" s="446"/>
      <c r="I921" s="446"/>
      <c r="J921" s="417"/>
      <c r="K921" s="417"/>
      <c r="L921" s="417"/>
      <c r="M921" s="417"/>
      <c r="N921" s="417"/>
      <c r="O921" s="417"/>
      <c r="P921" s="417"/>
      <c r="Q921" s="417"/>
      <c r="R921" s="417"/>
      <c r="S921" s="417"/>
      <c r="T921" s="417"/>
      <c r="U921" s="417"/>
      <c r="V921" s="417"/>
      <c r="W921" s="417"/>
      <c r="X921" s="417"/>
      <c r="Y921" s="417"/>
      <c r="Z921" s="417"/>
    </row>
    <row r="922" spans="1:26" ht="15.75" customHeight="1" x14ac:dyDescent="0.2">
      <c r="A922" s="417"/>
      <c r="B922" s="453"/>
      <c r="C922" s="454"/>
      <c r="D922" s="446"/>
      <c r="E922" s="446"/>
      <c r="F922" s="446"/>
      <c r="G922" s="446"/>
      <c r="H922" s="446"/>
      <c r="I922" s="446"/>
      <c r="J922" s="417"/>
      <c r="K922" s="417"/>
      <c r="L922" s="417"/>
      <c r="M922" s="417"/>
      <c r="N922" s="417"/>
      <c r="O922" s="417"/>
      <c r="P922" s="417"/>
      <c r="Q922" s="417"/>
      <c r="R922" s="417"/>
      <c r="S922" s="417"/>
      <c r="T922" s="417"/>
      <c r="U922" s="417"/>
      <c r="V922" s="417"/>
      <c r="W922" s="417"/>
      <c r="X922" s="417"/>
      <c r="Y922" s="417"/>
      <c r="Z922" s="417"/>
    </row>
    <row r="923" spans="1:26" ht="15.75" customHeight="1" x14ac:dyDescent="0.2">
      <c r="A923" s="417"/>
      <c r="B923" s="453"/>
      <c r="C923" s="454"/>
      <c r="D923" s="446"/>
      <c r="E923" s="446"/>
      <c r="F923" s="446"/>
      <c r="G923" s="446"/>
      <c r="H923" s="446"/>
      <c r="I923" s="446"/>
      <c r="J923" s="417"/>
      <c r="K923" s="417"/>
      <c r="L923" s="417"/>
      <c r="M923" s="417"/>
      <c r="N923" s="417"/>
      <c r="O923" s="417"/>
      <c r="P923" s="417"/>
      <c r="Q923" s="417"/>
      <c r="R923" s="417"/>
      <c r="S923" s="417"/>
      <c r="T923" s="417"/>
      <c r="U923" s="417"/>
      <c r="V923" s="417"/>
      <c r="W923" s="417"/>
      <c r="X923" s="417"/>
      <c r="Y923" s="417"/>
      <c r="Z923" s="417"/>
    </row>
    <row r="924" spans="1:26" ht="15.75" customHeight="1" x14ac:dyDescent="0.2">
      <c r="A924" s="417"/>
      <c r="B924" s="453"/>
      <c r="C924" s="454"/>
      <c r="D924" s="446"/>
      <c r="E924" s="446"/>
      <c r="F924" s="446"/>
      <c r="G924" s="446"/>
      <c r="H924" s="446"/>
      <c r="I924" s="446"/>
      <c r="J924" s="417"/>
      <c r="K924" s="417"/>
      <c r="L924" s="417"/>
      <c r="M924" s="417"/>
      <c r="N924" s="417"/>
      <c r="O924" s="417"/>
      <c r="P924" s="417"/>
      <c r="Q924" s="417"/>
      <c r="R924" s="417"/>
      <c r="S924" s="417"/>
      <c r="T924" s="417"/>
      <c r="U924" s="417"/>
      <c r="V924" s="417"/>
      <c r="W924" s="417"/>
      <c r="X924" s="417"/>
      <c r="Y924" s="417"/>
      <c r="Z924" s="417"/>
    </row>
    <row r="925" spans="1:26" ht="15.75" customHeight="1" x14ac:dyDescent="0.2">
      <c r="A925" s="417"/>
      <c r="B925" s="453"/>
      <c r="C925" s="454"/>
      <c r="D925" s="446"/>
      <c r="E925" s="446"/>
      <c r="F925" s="446"/>
      <c r="G925" s="446"/>
      <c r="H925" s="446"/>
      <c r="I925" s="446"/>
      <c r="J925" s="417"/>
      <c r="K925" s="417"/>
      <c r="L925" s="417"/>
      <c r="M925" s="417"/>
      <c r="N925" s="417"/>
      <c r="O925" s="417"/>
      <c r="P925" s="417"/>
      <c r="Q925" s="417"/>
      <c r="R925" s="417"/>
      <c r="S925" s="417"/>
      <c r="T925" s="417"/>
      <c r="U925" s="417"/>
      <c r="V925" s="417"/>
      <c r="W925" s="417"/>
      <c r="X925" s="417"/>
      <c r="Y925" s="417"/>
      <c r="Z925" s="417"/>
    </row>
    <row r="926" spans="1:26" ht="15.75" customHeight="1" x14ac:dyDescent="0.2">
      <c r="A926" s="417"/>
      <c r="B926" s="453"/>
      <c r="C926" s="454"/>
      <c r="D926" s="446"/>
      <c r="E926" s="446"/>
      <c r="F926" s="446"/>
      <c r="G926" s="446"/>
      <c r="H926" s="446"/>
      <c r="I926" s="446"/>
      <c r="J926" s="417"/>
      <c r="K926" s="417"/>
      <c r="L926" s="417"/>
      <c r="M926" s="417"/>
      <c r="N926" s="417"/>
      <c r="O926" s="417"/>
      <c r="P926" s="417"/>
      <c r="Q926" s="417"/>
      <c r="R926" s="417"/>
      <c r="S926" s="417"/>
      <c r="T926" s="417"/>
      <c r="U926" s="417"/>
      <c r="V926" s="417"/>
      <c r="W926" s="417"/>
      <c r="X926" s="417"/>
      <c r="Y926" s="417"/>
      <c r="Z926" s="417"/>
    </row>
    <row r="927" spans="1:26" ht="15.75" customHeight="1" x14ac:dyDescent="0.2">
      <c r="A927" s="417"/>
      <c r="B927" s="453"/>
      <c r="C927" s="454"/>
      <c r="D927" s="446"/>
      <c r="E927" s="446"/>
      <c r="F927" s="446"/>
      <c r="G927" s="446"/>
      <c r="H927" s="446"/>
      <c r="I927" s="446"/>
      <c r="J927" s="417"/>
      <c r="K927" s="417"/>
      <c r="L927" s="417"/>
      <c r="M927" s="417"/>
      <c r="N927" s="417"/>
      <c r="O927" s="417"/>
      <c r="P927" s="417"/>
      <c r="Q927" s="417"/>
      <c r="R927" s="417"/>
      <c r="S927" s="417"/>
      <c r="T927" s="417"/>
      <c r="U927" s="417"/>
      <c r="V927" s="417"/>
      <c r="W927" s="417"/>
      <c r="X927" s="417"/>
      <c r="Y927" s="417"/>
      <c r="Z927" s="417"/>
    </row>
    <row r="928" spans="1:26" ht="15.75" customHeight="1" x14ac:dyDescent="0.2">
      <c r="A928" s="417"/>
      <c r="B928" s="453"/>
      <c r="C928" s="454"/>
      <c r="D928" s="446"/>
      <c r="E928" s="446"/>
      <c r="F928" s="446"/>
      <c r="G928" s="446"/>
      <c r="H928" s="446"/>
      <c r="I928" s="446"/>
      <c r="J928" s="417"/>
      <c r="K928" s="417"/>
      <c r="L928" s="417"/>
      <c r="M928" s="417"/>
      <c r="N928" s="417"/>
      <c r="O928" s="417"/>
      <c r="P928" s="417"/>
      <c r="Q928" s="417"/>
      <c r="R928" s="417"/>
      <c r="S928" s="417"/>
      <c r="T928" s="417"/>
      <c r="U928" s="417"/>
      <c r="V928" s="417"/>
      <c r="W928" s="417"/>
      <c r="X928" s="417"/>
      <c r="Y928" s="417"/>
      <c r="Z928" s="417"/>
    </row>
    <row r="929" spans="1:26" ht="15.75" customHeight="1" x14ac:dyDescent="0.2">
      <c r="A929" s="417"/>
      <c r="B929" s="453"/>
      <c r="C929" s="454"/>
      <c r="D929" s="446"/>
      <c r="E929" s="446"/>
      <c r="F929" s="446"/>
      <c r="G929" s="446"/>
      <c r="H929" s="446"/>
      <c r="I929" s="446"/>
      <c r="J929" s="417"/>
      <c r="K929" s="417"/>
      <c r="L929" s="417"/>
      <c r="M929" s="417"/>
      <c r="N929" s="417"/>
      <c r="O929" s="417"/>
      <c r="P929" s="417"/>
      <c r="Q929" s="417"/>
      <c r="R929" s="417"/>
      <c r="S929" s="417"/>
      <c r="T929" s="417"/>
      <c r="U929" s="417"/>
      <c r="V929" s="417"/>
      <c r="W929" s="417"/>
      <c r="X929" s="417"/>
      <c r="Y929" s="417"/>
      <c r="Z929" s="417"/>
    </row>
    <row r="930" spans="1:26" ht="15.75" customHeight="1" x14ac:dyDescent="0.2">
      <c r="A930" s="417"/>
      <c r="B930" s="453"/>
      <c r="C930" s="454"/>
      <c r="D930" s="446"/>
      <c r="E930" s="446"/>
      <c r="F930" s="446"/>
      <c r="G930" s="446"/>
      <c r="H930" s="446"/>
      <c r="I930" s="446"/>
      <c r="J930" s="417"/>
      <c r="K930" s="417"/>
      <c r="L930" s="417"/>
      <c r="M930" s="417"/>
      <c r="N930" s="417"/>
      <c r="O930" s="417"/>
      <c r="P930" s="417"/>
      <c r="Q930" s="417"/>
      <c r="R930" s="417"/>
      <c r="S930" s="417"/>
      <c r="T930" s="417"/>
      <c r="U930" s="417"/>
      <c r="V930" s="417"/>
      <c r="W930" s="417"/>
      <c r="X930" s="417"/>
      <c r="Y930" s="417"/>
      <c r="Z930" s="417"/>
    </row>
    <row r="931" spans="1:26" ht="15.75" customHeight="1" x14ac:dyDescent="0.2">
      <c r="A931" s="417"/>
      <c r="B931" s="453"/>
      <c r="C931" s="454"/>
      <c r="D931" s="446"/>
      <c r="E931" s="446"/>
      <c r="F931" s="446"/>
      <c r="G931" s="446"/>
      <c r="H931" s="446"/>
      <c r="I931" s="446"/>
      <c r="J931" s="417"/>
      <c r="K931" s="417"/>
      <c r="L931" s="417"/>
      <c r="M931" s="417"/>
      <c r="N931" s="417"/>
      <c r="O931" s="417"/>
      <c r="P931" s="417"/>
      <c r="Q931" s="417"/>
      <c r="R931" s="417"/>
      <c r="S931" s="417"/>
      <c r="T931" s="417"/>
      <c r="U931" s="417"/>
      <c r="V931" s="417"/>
      <c r="W931" s="417"/>
      <c r="X931" s="417"/>
      <c r="Y931" s="417"/>
      <c r="Z931" s="417"/>
    </row>
    <row r="932" spans="1:26" ht="15.75" customHeight="1" x14ac:dyDescent="0.2">
      <c r="A932" s="417"/>
      <c r="B932" s="453"/>
      <c r="C932" s="454"/>
      <c r="D932" s="446"/>
      <c r="E932" s="446"/>
      <c r="F932" s="446"/>
      <c r="G932" s="446"/>
      <c r="H932" s="446"/>
      <c r="I932" s="446"/>
      <c r="J932" s="417"/>
      <c r="K932" s="417"/>
      <c r="L932" s="417"/>
      <c r="M932" s="417"/>
      <c r="N932" s="417"/>
      <c r="O932" s="417"/>
      <c r="P932" s="417"/>
      <c r="Q932" s="417"/>
      <c r="R932" s="417"/>
      <c r="S932" s="417"/>
      <c r="T932" s="417"/>
      <c r="U932" s="417"/>
      <c r="V932" s="417"/>
      <c r="W932" s="417"/>
      <c r="X932" s="417"/>
      <c r="Y932" s="417"/>
      <c r="Z932" s="417"/>
    </row>
    <row r="933" spans="1:26" ht="15.75" customHeight="1" x14ac:dyDescent="0.2">
      <c r="A933" s="417"/>
      <c r="B933" s="453"/>
      <c r="C933" s="454"/>
      <c r="D933" s="446"/>
      <c r="E933" s="446"/>
      <c r="F933" s="446"/>
      <c r="G933" s="446"/>
      <c r="H933" s="446"/>
      <c r="I933" s="446"/>
      <c r="J933" s="417"/>
      <c r="K933" s="417"/>
      <c r="L933" s="417"/>
      <c r="M933" s="417"/>
      <c r="N933" s="417"/>
      <c r="O933" s="417"/>
      <c r="P933" s="417"/>
      <c r="Q933" s="417"/>
      <c r="R933" s="417"/>
      <c r="S933" s="417"/>
      <c r="T933" s="417"/>
      <c r="U933" s="417"/>
      <c r="V933" s="417"/>
      <c r="W933" s="417"/>
      <c r="X933" s="417"/>
      <c r="Y933" s="417"/>
      <c r="Z933" s="417"/>
    </row>
    <row r="934" spans="1:26" ht="15.75" customHeight="1" x14ac:dyDescent="0.2">
      <c r="A934" s="417"/>
      <c r="B934" s="453"/>
      <c r="C934" s="454"/>
      <c r="D934" s="446"/>
      <c r="E934" s="446"/>
      <c r="F934" s="446"/>
      <c r="G934" s="446"/>
      <c r="H934" s="446"/>
      <c r="I934" s="446"/>
      <c r="J934" s="417"/>
      <c r="K934" s="417"/>
      <c r="L934" s="417"/>
      <c r="M934" s="417"/>
      <c r="N934" s="417"/>
      <c r="O934" s="417"/>
      <c r="P934" s="417"/>
      <c r="Q934" s="417"/>
      <c r="R934" s="417"/>
      <c r="S934" s="417"/>
      <c r="T934" s="417"/>
      <c r="U934" s="417"/>
      <c r="V934" s="417"/>
      <c r="W934" s="417"/>
      <c r="X934" s="417"/>
      <c r="Y934" s="417"/>
      <c r="Z934" s="417"/>
    </row>
    <row r="935" spans="1:26" ht="15.75" customHeight="1" x14ac:dyDescent="0.2">
      <c r="A935" s="417"/>
      <c r="B935" s="453"/>
      <c r="C935" s="454"/>
      <c r="D935" s="446"/>
      <c r="E935" s="446"/>
      <c r="F935" s="446"/>
      <c r="G935" s="446"/>
      <c r="H935" s="446"/>
      <c r="I935" s="446"/>
      <c r="J935" s="417"/>
      <c r="K935" s="417"/>
      <c r="L935" s="417"/>
      <c r="M935" s="417"/>
      <c r="N935" s="417"/>
      <c r="O935" s="417"/>
      <c r="P935" s="417"/>
      <c r="Q935" s="417"/>
      <c r="R935" s="417"/>
      <c r="S935" s="417"/>
      <c r="T935" s="417"/>
      <c r="U935" s="417"/>
      <c r="V935" s="417"/>
      <c r="W935" s="417"/>
      <c r="X935" s="417"/>
      <c r="Y935" s="417"/>
      <c r="Z935" s="417"/>
    </row>
    <row r="936" spans="1:26" ht="15.75" customHeight="1" x14ac:dyDescent="0.2">
      <c r="A936" s="417"/>
      <c r="B936" s="453"/>
      <c r="C936" s="454"/>
      <c r="D936" s="446"/>
      <c r="E936" s="446"/>
      <c r="F936" s="446"/>
      <c r="G936" s="446"/>
      <c r="H936" s="446"/>
      <c r="I936" s="446"/>
      <c r="J936" s="417"/>
      <c r="K936" s="417"/>
      <c r="L936" s="417"/>
      <c r="M936" s="417"/>
      <c r="N936" s="417"/>
      <c r="O936" s="417"/>
      <c r="P936" s="417"/>
      <c r="Q936" s="417"/>
      <c r="R936" s="417"/>
      <c r="S936" s="417"/>
      <c r="T936" s="417"/>
      <c r="U936" s="417"/>
      <c r="V936" s="417"/>
      <c r="W936" s="417"/>
      <c r="X936" s="417"/>
      <c r="Y936" s="417"/>
      <c r="Z936" s="417"/>
    </row>
    <row r="937" spans="1:26" ht="15.75" customHeight="1" x14ac:dyDescent="0.2">
      <c r="A937" s="417"/>
      <c r="B937" s="453"/>
      <c r="C937" s="454"/>
      <c r="D937" s="446"/>
      <c r="E937" s="446"/>
      <c r="F937" s="446"/>
      <c r="G937" s="446"/>
      <c r="H937" s="446"/>
      <c r="I937" s="446"/>
      <c r="J937" s="417"/>
      <c r="K937" s="417"/>
      <c r="L937" s="417"/>
      <c r="M937" s="417"/>
      <c r="N937" s="417"/>
      <c r="O937" s="417"/>
      <c r="P937" s="417"/>
      <c r="Q937" s="417"/>
      <c r="R937" s="417"/>
      <c r="S937" s="417"/>
      <c r="T937" s="417"/>
      <c r="U937" s="417"/>
      <c r="V937" s="417"/>
      <c r="W937" s="417"/>
      <c r="X937" s="417"/>
      <c r="Y937" s="417"/>
      <c r="Z937" s="417"/>
    </row>
    <row r="938" spans="1:26" ht="15.75" customHeight="1" x14ac:dyDescent="0.2">
      <c r="A938" s="417"/>
      <c r="B938" s="453"/>
      <c r="C938" s="454"/>
      <c r="D938" s="446"/>
      <c r="E938" s="446"/>
      <c r="F938" s="446"/>
      <c r="G938" s="446"/>
      <c r="H938" s="446"/>
      <c r="I938" s="446"/>
      <c r="J938" s="417"/>
      <c r="K938" s="417"/>
      <c r="L938" s="417"/>
      <c r="M938" s="417"/>
      <c r="N938" s="417"/>
      <c r="O938" s="417"/>
      <c r="P938" s="417"/>
      <c r="Q938" s="417"/>
      <c r="R938" s="417"/>
      <c r="S938" s="417"/>
      <c r="T938" s="417"/>
      <c r="U938" s="417"/>
      <c r="V938" s="417"/>
      <c r="W938" s="417"/>
      <c r="X938" s="417"/>
      <c r="Y938" s="417"/>
      <c r="Z938" s="417"/>
    </row>
    <row r="939" spans="1:26" ht="15.75" customHeight="1" x14ac:dyDescent="0.2">
      <c r="A939" s="417"/>
      <c r="B939" s="453"/>
      <c r="C939" s="454"/>
      <c r="D939" s="446"/>
      <c r="E939" s="446"/>
      <c r="F939" s="446"/>
      <c r="G939" s="446"/>
      <c r="H939" s="446"/>
      <c r="I939" s="446"/>
      <c r="J939" s="417"/>
      <c r="K939" s="417"/>
      <c r="L939" s="417"/>
      <c r="M939" s="417"/>
      <c r="N939" s="417"/>
      <c r="O939" s="417"/>
      <c r="P939" s="417"/>
      <c r="Q939" s="417"/>
      <c r="R939" s="417"/>
      <c r="S939" s="417"/>
      <c r="T939" s="417"/>
      <c r="U939" s="417"/>
      <c r="V939" s="417"/>
      <c r="W939" s="417"/>
      <c r="X939" s="417"/>
      <c r="Y939" s="417"/>
      <c r="Z939" s="417"/>
    </row>
    <row r="940" spans="1:26" ht="15.75" customHeight="1" x14ac:dyDescent="0.2">
      <c r="A940" s="417"/>
      <c r="B940" s="453"/>
      <c r="C940" s="454"/>
      <c r="D940" s="446"/>
      <c r="E940" s="446"/>
      <c r="F940" s="446"/>
      <c r="G940" s="446"/>
      <c r="H940" s="446"/>
      <c r="I940" s="446"/>
      <c r="J940" s="417"/>
      <c r="K940" s="417"/>
      <c r="L940" s="417"/>
      <c r="M940" s="417"/>
      <c r="N940" s="417"/>
      <c r="O940" s="417"/>
      <c r="P940" s="417"/>
      <c r="Q940" s="417"/>
      <c r="R940" s="417"/>
      <c r="S940" s="417"/>
      <c r="T940" s="417"/>
      <c r="U940" s="417"/>
      <c r="V940" s="417"/>
      <c r="W940" s="417"/>
      <c r="X940" s="417"/>
      <c r="Y940" s="417"/>
      <c r="Z940" s="417"/>
    </row>
    <row r="941" spans="1:26" ht="15.75" customHeight="1" x14ac:dyDescent="0.2">
      <c r="A941" s="417"/>
      <c r="B941" s="453"/>
      <c r="C941" s="454"/>
      <c r="D941" s="446"/>
      <c r="E941" s="446"/>
      <c r="F941" s="446"/>
      <c r="G941" s="446"/>
      <c r="H941" s="446"/>
      <c r="I941" s="446"/>
      <c r="J941" s="417"/>
      <c r="K941" s="417"/>
      <c r="L941" s="417"/>
      <c r="M941" s="417"/>
      <c r="N941" s="417"/>
      <c r="O941" s="417"/>
      <c r="P941" s="417"/>
      <c r="Q941" s="417"/>
      <c r="R941" s="417"/>
      <c r="S941" s="417"/>
      <c r="T941" s="417"/>
      <c r="U941" s="417"/>
      <c r="V941" s="417"/>
      <c r="W941" s="417"/>
      <c r="X941" s="417"/>
      <c r="Y941" s="417"/>
      <c r="Z941" s="417"/>
    </row>
    <row r="942" spans="1:26" ht="15.75" customHeight="1" x14ac:dyDescent="0.2">
      <c r="A942" s="417"/>
      <c r="B942" s="453"/>
      <c r="C942" s="454"/>
      <c r="D942" s="446"/>
      <c r="E942" s="446"/>
      <c r="F942" s="446"/>
      <c r="G942" s="446"/>
      <c r="H942" s="446"/>
      <c r="I942" s="446"/>
      <c r="J942" s="417"/>
      <c r="K942" s="417"/>
      <c r="L942" s="417"/>
      <c r="M942" s="417"/>
      <c r="N942" s="417"/>
      <c r="O942" s="417"/>
      <c r="P942" s="417"/>
      <c r="Q942" s="417"/>
      <c r="R942" s="417"/>
      <c r="S942" s="417"/>
      <c r="T942" s="417"/>
      <c r="U942" s="417"/>
      <c r="V942" s="417"/>
      <c r="W942" s="417"/>
      <c r="X942" s="417"/>
      <c r="Y942" s="417"/>
      <c r="Z942" s="417"/>
    </row>
    <row r="943" spans="1:26" ht="15.75" customHeight="1" x14ac:dyDescent="0.2">
      <c r="A943" s="417"/>
      <c r="B943" s="453"/>
      <c r="C943" s="454"/>
      <c r="D943" s="446"/>
      <c r="E943" s="446"/>
      <c r="F943" s="446"/>
      <c r="G943" s="446"/>
      <c r="H943" s="446"/>
      <c r="I943" s="446"/>
      <c r="J943" s="417"/>
      <c r="K943" s="417"/>
      <c r="L943" s="417"/>
      <c r="M943" s="417"/>
      <c r="N943" s="417"/>
      <c r="O943" s="417"/>
      <c r="P943" s="417"/>
      <c r="Q943" s="417"/>
      <c r="R943" s="417"/>
      <c r="S943" s="417"/>
      <c r="T943" s="417"/>
      <c r="U943" s="417"/>
      <c r="V943" s="417"/>
      <c r="W943" s="417"/>
      <c r="X943" s="417"/>
      <c r="Y943" s="417"/>
      <c r="Z943" s="417"/>
    </row>
    <row r="944" spans="1:26" ht="15.75" customHeight="1" x14ac:dyDescent="0.2">
      <c r="A944" s="417"/>
      <c r="B944" s="453"/>
      <c r="C944" s="454"/>
      <c r="D944" s="446"/>
      <c r="E944" s="446"/>
      <c r="F944" s="446"/>
      <c r="G944" s="446"/>
      <c r="H944" s="446"/>
      <c r="I944" s="446"/>
      <c r="J944" s="417"/>
      <c r="K944" s="417"/>
      <c r="L944" s="417"/>
      <c r="M944" s="417"/>
      <c r="N944" s="417"/>
      <c r="O944" s="417"/>
      <c r="P944" s="417"/>
      <c r="Q944" s="417"/>
      <c r="R944" s="417"/>
      <c r="S944" s="417"/>
      <c r="T944" s="417"/>
      <c r="U944" s="417"/>
      <c r="V944" s="417"/>
      <c r="W944" s="417"/>
      <c r="X944" s="417"/>
      <c r="Y944" s="417"/>
      <c r="Z944" s="417"/>
    </row>
    <row r="945" spans="1:26" ht="15.75" customHeight="1" x14ac:dyDescent="0.2">
      <c r="A945" s="417"/>
      <c r="B945" s="453"/>
      <c r="C945" s="454"/>
      <c r="D945" s="446"/>
      <c r="E945" s="446"/>
      <c r="F945" s="446"/>
      <c r="G945" s="446"/>
      <c r="H945" s="446"/>
      <c r="I945" s="446"/>
      <c r="J945" s="417"/>
      <c r="K945" s="417"/>
      <c r="L945" s="417"/>
      <c r="M945" s="417"/>
      <c r="N945" s="417"/>
      <c r="O945" s="417"/>
      <c r="P945" s="417"/>
      <c r="Q945" s="417"/>
      <c r="R945" s="417"/>
      <c r="S945" s="417"/>
      <c r="T945" s="417"/>
      <c r="U945" s="417"/>
      <c r="V945" s="417"/>
      <c r="W945" s="417"/>
      <c r="X945" s="417"/>
      <c r="Y945" s="417"/>
      <c r="Z945" s="417"/>
    </row>
    <row r="946" spans="1:26" ht="15.75" customHeight="1" x14ac:dyDescent="0.2">
      <c r="A946" s="417"/>
      <c r="B946" s="453"/>
      <c r="C946" s="454"/>
      <c r="D946" s="446"/>
      <c r="E946" s="446"/>
      <c r="F946" s="446"/>
      <c r="G946" s="446"/>
      <c r="H946" s="446"/>
      <c r="I946" s="446"/>
      <c r="J946" s="417"/>
      <c r="K946" s="417"/>
      <c r="L946" s="417"/>
      <c r="M946" s="417"/>
      <c r="N946" s="417"/>
      <c r="O946" s="417"/>
      <c r="P946" s="417"/>
      <c r="Q946" s="417"/>
      <c r="R946" s="417"/>
      <c r="S946" s="417"/>
      <c r="T946" s="417"/>
      <c r="U946" s="417"/>
      <c r="V946" s="417"/>
      <c r="W946" s="417"/>
      <c r="X946" s="417"/>
      <c r="Y946" s="417"/>
      <c r="Z946" s="417"/>
    </row>
    <row r="947" spans="1:26" ht="15.75" customHeight="1" x14ac:dyDescent="0.2">
      <c r="A947" s="417"/>
      <c r="B947" s="453"/>
      <c r="C947" s="454"/>
      <c r="D947" s="446"/>
      <c r="E947" s="446"/>
      <c r="F947" s="446"/>
      <c r="G947" s="446"/>
      <c r="H947" s="446"/>
      <c r="I947" s="446"/>
      <c r="J947" s="417"/>
      <c r="K947" s="417"/>
      <c r="L947" s="417"/>
      <c r="M947" s="417"/>
      <c r="N947" s="417"/>
      <c r="O947" s="417"/>
      <c r="P947" s="417"/>
      <c r="Q947" s="417"/>
      <c r="R947" s="417"/>
      <c r="S947" s="417"/>
      <c r="T947" s="417"/>
      <c r="U947" s="417"/>
      <c r="V947" s="417"/>
      <c r="W947" s="417"/>
      <c r="X947" s="417"/>
      <c r="Y947" s="417"/>
      <c r="Z947" s="417"/>
    </row>
    <row r="948" spans="1:26" ht="15.75" customHeight="1" x14ac:dyDescent="0.2">
      <c r="A948" s="417"/>
      <c r="B948" s="453"/>
      <c r="C948" s="454"/>
      <c r="D948" s="446"/>
      <c r="E948" s="446"/>
      <c r="F948" s="446"/>
      <c r="G948" s="446"/>
      <c r="H948" s="446"/>
      <c r="I948" s="446"/>
      <c r="J948" s="417"/>
      <c r="K948" s="417"/>
      <c r="L948" s="417"/>
      <c r="M948" s="417"/>
      <c r="N948" s="417"/>
      <c r="O948" s="417"/>
      <c r="P948" s="417"/>
      <c r="Q948" s="417"/>
      <c r="R948" s="417"/>
      <c r="S948" s="417"/>
      <c r="T948" s="417"/>
      <c r="U948" s="417"/>
      <c r="V948" s="417"/>
      <c r="W948" s="417"/>
      <c r="X948" s="417"/>
      <c r="Y948" s="417"/>
      <c r="Z948" s="417"/>
    </row>
    <row r="949" spans="1:26" ht="15.75" customHeight="1" x14ac:dyDescent="0.2">
      <c r="A949" s="417"/>
      <c r="B949" s="453"/>
      <c r="C949" s="454"/>
      <c r="D949" s="446"/>
      <c r="E949" s="446"/>
      <c r="F949" s="446"/>
      <c r="G949" s="446"/>
      <c r="H949" s="446"/>
      <c r="I949" s="446"/>
      <c r="J949" s="417"/>
      <c r="K949" s="417"/>
      <c r="L949" s="417"/>
      <c r="M949" s="417"/>
      <c r="N949" s="417"/>
      <c r="O949" s="417"/>
      <c r="P949" s="417"/>
      <c r="Q949" s="417"/>
      <c r="R949" s="417"/>
      <c r="S949" s="417"/>
      <c r="T949" s="417"/>
      <c r="U949" s="417"/>
      <c r="V949" s="417"/>
      <c r="W949" s="417"/>
      <c r="X949" s="417"/>
      <c r="Y949" s="417"/>
      <c r="Z949" s="417"/>
    </row>
    <row r="950" spans="1:26" ht="15.75" customHeight="1" x14ac:dyDescent="0.2">
      <c r="A950" s="417"/>
      <c r="B950" s="453"/>
      <c r="C950" s="454"/>
      <c r="D950" s="446"/>
      <c r="E950" s="446"/>
      <c r="F950" s="446"/>
      <c r="G950" s="446"/>
      <c r="H950" s="446"/>
      <c r="I950" s="446"/>
      <c r="J950" s="417"/>
      <c r="K950" s="417"/>
      <c r="L950" s="417"/>
      <c r="M950" s="417"/>
      <c r="N950" s="417"/>
      <c r="O950" s="417"/>
      <c r="P950" s="417"/>
      <c r="Q950" s="417"/>
      <c r="R950" s="417"/>
      <c r="S950" s="417"/>
      <c r="T950" s="417"/>
      <c r="U950" s="417"/>
      <c r="V950" s="417"/>
      <c r="W950" s="417"/>
      <c r="X950" s="417"/>
      <c r="Y950" s="417"/>
      <c r="Z950" s="417"/>
    </row>
    <row r="951" spans="1:26" ht="15.75" customHeight="1" x14ac:dyDescent="0.2">
      <c r="A951" s="417"/>
      <c r="B951" s="453"/>
      <c r="C951" s="454"/>
      <c r="D951" s="446"/>
      <c r="E951" s="446"/>
      <c r="F951" s="446"/>
      <c r="G951" s="446"/>
      <c r="H951" s="446"/>
      <c r="I951" s="446"/>
      <c r="J951" s="417"/>
      <c r="K951" s="417"/>
      <c r="L951" s="417"/>
      <c r="M951" s="417"/>
      <c r="N951" s="417"/>
      <c r="O951" s="417"/>
      <c r="P951" s="417"/>
      <c r="Q951" s="417"/>
      <c r="R951" s="417"/>
      <c r="S951" s="417"/>
      <c r="T951" s="417"/>
      <c r="U951" s="417"/>
      <c r="V951" s="417"/>
      <c r="W951" s="417"/>
      <c r="X951" s="417"/>
      <c r="Y951" s="417"/>
      <c r="Z951" s="417"/>
    </row>
    <row r="952" spans="1:26" ht="15.75" customHeight="1" x14ac:dyDescent="0.2">
      <c r="A952" s="417"/>
      <c r="B952" s="453"/>
      <c r="C952" s="454"/>
      <c r="D952" s="446"/>
      <c r="E952" s="446"/>
      <c r="F952" s="446"/>
      <c r="G952" s="446"/>
      <c r="H952" s="446"/>
      <c r="I952" s="446"/>
      <c r="J952" s="417"/>
      <c r="K952" s="417"/>
      <c r="L952" s="417"/>
      <c r="M952" s="417"/>
      <c r="N952" s="417"/>
      <c r="O952" s="417"/>
      <c r="P952" s="417"/>
      <c r="Q952" s="417"/>
      <c r="R952" s="417"/>
      <c r="S952" s="417"/>
      <c r="T952" s="417"/>
      <c r="U952" s="417"/>
      <c r="V952" s="417"/>
      <c r="W952" s="417"/>
      <c r="X952" s="417"/>
      <c r="Y952" s="417"/>
      <c r="Z952" s="417"/>
    </row>
    <row r="953" spans="1:26" ht="15.75" customHeight="1" x14ac:dyDescent="0.2">
      <c r="A953" s="417"/>
      <c r="B953" s="453"/>
      <c r="C953" s="454"/>
      <c r="D953" s="446"/>
      <c r="E953" s="446"/>
      <c r="F953" s="446"/>
      <c r="G953" s="446"/>
      <c r="H953" s="446"/>
      <c r="I953" s="446"/>
      <c r="J953" s="417"/>
      <c r="K953" s="417"/>
      <c r="L953" s="417"/>
      <c r="M953" s="417"/>
      <c r="N953" s="417"/>
      <c r="O953" s="417"/>
      <c r="P953" s="417"/>
      <c r="Q953" s="417"/>
      <c r="R953" s="417"/>
      <c r="S953" s="417"/>
      <c r="T953" s="417"/>
      <c r="U953" s="417"/>
      <c r="V953" s="417"/>
      <c r="W953" s="417"/>
      <c r="X953" s="417"/>
      <c r="Y953" s="417"/>
      <c r="Z953" s="417"/>
    </row>
    <row r="954" spans="1:26" ht="15.75" customHeight="1" x14ac:dyDescent="0.2">
      <c r="A954" s="417"/>
      <c r="B954" s="453"/>
      <c r="C954" s="454"/>
      <c r="D954" s="446"/>
      <c r="E954" s="446"/>
      <c r="F954" s="446"/>
      <c r="G954" s="446"/>
      <c r="H954" s="446"/>
      <c r="I954" s="446"/>
      <c r="J954" s="417"/>
      <c r="K954" s="417"/>
      <c r="L954" s="417"/>
      <c r="M954" s="417"/>
      <c r="N954" s="417"/>
      <c r="O954" s="417"/>
      <c r="P954" s="417"/>
      <c r="Q954" s="417"/>
      <c r="R954" s="417"/>
      <c r="S954" s="417"/>
      <c r="T954" s="417"/>
      <c r="U954" s="417"/>
      <c r="V954" s="417"/>
      <c r="W954" s="417"/>
      <c r="X954" s="417"/>
      <c r="Y954" s="417"/>
      <c r="Z954" s="417"/>
    </row>
    <row r="955" spans="1:26" ht="15.75" customHeight="1" x14ac:dyDescent="0.2">
      <c r="A955" s="417"/>
      <c r="B955" s="453"/>
      <c r="C955" s="454"/>
      <c r="D955" s="446"/>
      <c r="E955" s="446"/>
      <c r="F955" s="446"/>
      <c r="G955" s="446"/>
      <c r="H955" s="446"/>
      <c r="I955" s="446"/>
      <c r="J955" s="417"/>
      <c r="K955" s="417"/>
      <c r="L955" s="417"/>
      <c r="M955" s="417"/>
      <c r="N955" s="417"/>
      <c r="O955" s="417"/>
      <c r="P955" s="417"/>
      <c r="Q955" s="417"/>
      <c r="R955" s="417"/>
      <c r="S955" s="417"/>
      <c r="T955" s="417"/>
      <c r="U955" s="417"/>
      <c r="V955" s="417"/>
      <c r="W955" s="417"/>
      <c r="X955" s="417"/>
      <c r="Y955" s="417"/>
      <c r="Z955" s="417"/>
    </row>
    <row r="956" spans="1:26" ht="15.75" customHeight="1" x14ac:dyDescent="0.2">
      <c r="A956" s="417"/>
      <c r="B956" s="453"/>
      <c r="C956" s="454"/>
      <c r="D956" s="446"/>
      <c r="E956" s="446"/>
      <c r="F956" s="446"/>
      <c r="G956" s="446"/>
      <c r="H956" s="446"/>
      <c r="I956" s="446"/>
      <c r="J956" s="417"/>
      <c r="K956" s="417"/>
      <c r="L956" s="417"/>
      <c r="M956" s="417"/>
      <c r="N956" s="417"/>
      <c r="O956" s="417"/>
      <c r="P956" s="417"/>
      <c r="Q956" s="417"/>
      <c r="R956" s="417"/>
      <c r="S956" s="417"/>
      <c r="T956" s="417"/>
      <c r="U956" s="417"/>
      <c r="V956" s="417"/>
      <c r="W956" s="417"/>
      <c r="X956" s="417"/>
      <c r="Y956" s="417"/>
      <c r="Z956" s="417"/>
    </row>
    <row r="957" spans="1:26" ht="15.75" customHeight="1" x14ac:dyDescent="0.2">
      <c r="A957" s="417"/>
      <c r="B957" s="453"/>
      <c r="C957" s="454"/>
      <c r="D957" s="446"/>
      <c r="E957" s="446"/>
      <c r="F957" s="446"/>
      <c r="G957" s="446"/>
      <c r="H957" s="446"/>
      <c r="I957" s="446"/>
      <c r="J957" s="417"/>
      <c r="K957" s="417"/>
      <c r="L957" s="417"/>
      <c r="M957" s="417"/>
      <c r="N957" s="417"/>
      <c r="O957" s="417"/>
      <c r="P957" s="417"/>
      <c r="Q957" s="417"/>
      <c r="R957" s="417"/>
      <c r="S957" s="417"/>
      <c r="T957" s="417"/>
      <c r="U957" s="417"/>
      <c r="V957" s="417"/>
      <c r="W957" s="417"/>
      <c r="X957" s="417"/>
      <c r="Y957" s="417"/>
      <c r="Z957" s="417"/>
    </row>
    <row r="958" spans="1:26" ht="15.75" customHeight="1" x14ac:dyDescent="0.2">
      <c r="A958" s="417"/>
      <c r="B958" s="453"/>
      <c r="C958" s="454"/>
      <c r="D958" s="446"/>
      <c r="E958" s="446"/>
      <c r="F958" s="446"/>
      <c r="G958" s="446"/>
      <c r="H958" s="446"/>
      <c r="I958" s="446"/>
      <c r="J958" s="417"/>
      <c r="K958" s="417"/>
      <c r="L958" s="417"/>
      <c r="M958" s="417"/>
      <c r="N958" s="417"/>
      <c r="O958" s="417"/>
      <c r="P958" s="417"/>
      <c r="Q958" s="417"/>
      <c r="R958" s="417"/>
      <c r="S958" s="417"/>
      <c r="T958" s="417"/>
      <c r="U958" s="417"/>
      <c r="V958" s="417"/>
      <c r="W958" s="417"/>
      <c r="X958" s="417"/>
      <c r="Y958" s="417"/>
      <c r="Z958" s="417"/>
    </row>
    <row r="959" spans="1:26" ht="15.75" customHeight="1" x14ac:dyDescent="0.2">
      <c r="A959" s="417"/>
      <c r="B959" s="453"/>
      <c r="C959" s="454"/>
      <c r="D959" s="446"/>
      <c r="E959" s="446"/>
      <c r="F959" s="446"/>
      <c r="G959" s="446"/>
      <c r="H959" s="446"/>
      <c r="I959" s="446"/>
      <c r="J959" s="417"/>
      <c r="K959" s="417"/>
      <c r="L959" s="417"/>
      <c r="M959" s="417"/>
      <c r="N959" s="417"/>
      <c r="O959" s="417"/>
      <c r="P959" s="417"/>
      <c r="Q959" s="417"/>
      <c r="R959" s="417"/>
      <c r="S959" s="417"/>
      <c r="T959" s="417"/>
      <c r="U959" s="417"/>
      <c r="V959" s="417"/>
      <c r="W959" s="417"/>
      <c r="X959" s="417"/>
      <c r="Y959" s="417"/>
      <c r="Z959" s="417"/>
    </row>
    <row r="960" spans="1:26" ht="15.75" customHeight="1" x14ac:dyDescent="0.2">
      <c r="A960" s="417"/>
      <c r="B960" s="453"/>
      <c r="C960" s="454"/>
      <c r="D960" s="446"/>
      <c r="E960" s="446"/>
      <c r="F960" s="446"/>
      <c r="G960" s="446"/>
      <c r="H960" s="446"/>
      <c r="I960" s="446"/>
      <c r="J960" s="417"/>
      <c r="K960" s="417"/>
      <c r="L960" s="417"/>
      <c r="M960" s="417"/>
      <c r="N960" s="417"/>
      <c r="O960" s="417"/>
      <c r="P960" s="417"/>
      <c r="Q960" s="417"/>
      <c r="R960" s="417"/>
      <c r="S960" s="417"/>
      <c r="T960" s="417"/>
      <c r="U960" s="417"/>
      <c r="V960" s="417"/>
      <c r="W960" s="417"/>
      <c r="X960" s="417"/>
      <c r="Y960" s="417"/>
      <c r="Z960" s="417"/>
    </row>
    <row r="961" spans="1:26" ht="15.75" customHeight="1" x14ac:dyDescent="0.2">
      <c r="A961" s="417"/>
      <c r="B961" s="453"/>
      <c r="C961" s="454"/>
      <c r="D961" s="446"/>
      <c r="E961" s="446"/>
      <c r="F961" s="446"/>
      <c r="G961" s="446"/>
      <c r="H961" s="446"/>
      <c r="I961" s="446"/>
      <c r="J961" s="417"/>
      <c r="K961" s="417"/>
      <c r="L961" s="417"/>
      <c r="M961" s="417"/>
      <c r="N961" s="417"/>
      <c r="O961" s="417"/>
      <c r="P961" s="417"/>
      <c r="Q961" s="417"/>
      <c r="R961" s="417"/>
      <c r="S961" s="417"/>
      <c r="T961" s="417"/>
      <c r="U961" s="417"/>
      <c r="V961" s="417"/>
      <c r="W961" s="417"/>
      <c r="X961" s="417"/>
      <c r="Y961" s="417"/>
      <c r="Z961" s="417"/>
    </row>
    <row r="962" spans="1:26" ht="15.75" customHeight="1" x14ac:dyDescent="0.2">
      <c r="A962" s="417"/>
      <c r="B962" s="453"/>
      <c r="C962" s="454"/>
      <c r="D962" s="446"/>
      <c r="E962" s="446"/>
      <c r="F962" s="446"/>
      <c r="G962" s="446"/>
      <c r="H962" s="446"/>
      <c r="I962" s="446"/>
      <c r="J962" s="417"/>
      <c r="K962" s="417"/>
      <c r="L962" s="417"/>
      <c r="M962" s="417"/>
      <c r="N962" s="417"/>
      <c r="O962" s="417"/>
      <c r="P962" s="417"/>
      <c r="Q962" s="417"/>
      <c r="R962" s="417"/>
      <c r="S962" s="417"/>
      <c r="T962" s="417"/>
      <c r="U962" s="417"/>
      <c r="V962" s="417"/>
      <c r="W962" s="417"/>
      <c r="X962" s="417"/>
      <c r="Y962" s="417"/>
      <c r="Z962" s="417"/>
    </row>
    <row r="963" spans="1:26" ht="15.75" customHeight="1" x14ac:dyDescent="0.2">
      <c r="A963" s="417"/>
      <c r="B963" s="453"/>
      <c r="C963" s="454"/>
      <c r="D963" s="446"/>
      <c r="E963" s="446"/>
      <c r="F963" s="446"/>
      <c r="G963" s="446"/>
      <c r="H963" s="446"/>
      <c r="I963" s="446"/>
      <c r="J963" s="417"/>
      <c r="K963" s="417"/>
      <c r="L963" s="417"/>
      <c r="M963" s="417"/>
      <c r="N963" s="417"/>
      <c r="O963" s="417"/>
      <c r="P963" s="417"/>
      <c r="Q963" s="417"/>
      <c r="R963" s="417"/>
      <c r="S963" s="417"/>
      <c r="T963" s="417"/>
      <c r="U963" s="417"/>
      <c r="V963" s="417"/>
      <c r="W963" s="417"/>
      <c r="X963" s="417"/>
      <c r="Y963" s="417"/>
      <c r="Z963" s="417"/>
    </row>
    <row r="964" spans="1:26" ht="15.75" customHeight="1" x14ac:dyDescent="0.2">
      <c r="A964" s="417"/>
      <c r="B964" s="453"/>
      <c r="C964" s="454"/>
      <c r="D964" s="446"/>
      <c r="E964" s="446"/>
      <c r="F964" s="446"/>
      <c r="G964" s="446"/>
      <c r="H964" s="446"/>
      <c r="I964" s="446"/>
      <c r="J964" s="417"/>
      <c r="K964" s="417"/>
      <c r="L964" s="417"/>
      <c r="M964" s="417"/>
      <c r="N964" s="417"/>
      <c r="O964" s="417"/>
      <c r="P964" s="417"/>
      <c r="Q964" s="417"/>
      <c r="R964" s="417"/>
      <c r="S964" s="417"/>
      <c r="T964" s="417"/>
      <c r="U964" s="417"/>
      <c r="V964" s="417"/>
      <c r="W964" s="417"/>
      <c r="X964" s="417"/>
      <c r="Y964" s="417"/>
      <c r="Z964" s="417"/>
    </row>
    <row r="965" spans="1:26" ht="15.75" customHeight="1" x14ac:dyDescent="0.2">
      <c r="A965" s="417"/>
      <c r="B965" s="453"/>
      <c r="C965" s="454"/>
      <c r="D965" s="446"/>
      <c r="E965" s="446"/>
      <c r="F965" s="446"/>
      <c r="G965" s="446"/>
      <c r="H965" s="446"/>
      <c r="I965" s="446"/>
      <c r="J965" s="417"/>
      <c r="K965" s="417"/>
      <c r="L965" s="417"/>
      <c r="M965" s="417"/>
      <c r="N965" s="417"/>
      <c r="O965" s="417"/>
      <c r="P965" s="417"/>
      <c r="Q965" s="417"/>
      <c r="R965" s="417"/>
      <c r="S965" s="417"/>
      <c r="T965" s="417"/>
      <c r="U965" s="417"/>
      <c r="V965" s="417"/>
      <c r="W965" s="417"/>
      <c r="X965" s="417"/>
      <c r="Y965" s="417"/>
      <c r="Z965" s="417"/>
    </row>
    <row r="966" spans="1:26" ht="15.75" customHeight="1" x14ac:dyDescent="0.2">
      <c r="A966" s="417"/>
      <c r="B966" s="453"/>
      <c r="C966" s="454"/>
      <c r="D966" s="446"/>
      <c r="E966" s="446"/>
      <c r="F966" s="446"/>
      <c r="G966" s="446"/>
      <c r="H966" s="446"/>
      <c r="I966" s="446"/>
      <c r="J966" s="417"/>
      <c r="K966" s="417"/>
      <c r="L966" s="417"/>
      <c r="M966" s="417"/>
      <c r="N966" s="417"/>
      <c r="O966" s="417"/>
      <c r="P966" s="417"/>
      <c r="Q966" s="417"/>
      <c r="R966" s="417"/>
      <c r="S966" s="417"/>
      <c r="T966" s="417"/>
      <c r="U966" s="417"/>
      <c r="V966" s="417"/>
      <c r="W966" s="417"/>
      <c r="X966" s="417"/>
      <c r="Y966" s="417"/>
      <c r="Z966" s="417"/>
    </row>
    <row r="967" spans="1:26" ht="15.75" customHeight="1" x14ac:dyDescent="0.2">
      <c r="A967" s="417"/>
      <c r="B967" s="453"/>
      <c r="C967" s="454"/>
      <c r="D967" s="446"/>
      <c r="E967" s="446"/>
      <c r="F967" s="446"/>
      <c r="G967" s="446"/>
      <c r="H967" s="446"/>
      <c r="I967" s="446"/>
      <c r="J967" s="417"/>
      <c r="K967" s="417"/>
      <c r="L967" s="417"/>
      <c r="M967" s="417"/>
      <c r="N967" s="417"/>
      <c r="O967" s="417"/>
      <c r="P967" s="417"/>
      <c r="Q967" s="417"/>
      <c r="R967" s="417"/>
      <c r="S967" s="417"/>
      <c r="T967" s="417"/>
      <c r="U967" s="417"/>
      <c r="V967" s="417"/>
      <c r="W967" s="417"/>
      <c r="X967" s="417"/>
      <c r="Y967" s="417"/>
      <c r="Z967" s="417"/>
    </row>
    <row r="968" spans="1:26" ht="15.75" customHeight="1" x14ac:dyDescent="0.2">
      <c r="A968" s="417"/>
      <c r="B968" s="453"/>
      <c r="C968" s="454"/>
      <c r="D968" s="446"/>
      <c r="E968" s="446"/>
      <c r="F968" s="446"/>
      <c r="G968" s="446"/>
      <c r="H968" s="446"/>
      <c r="I968" s="446"/>
      <c r="J968" s="417"/>
      <c r="K968" s="417"/>
      <c r="L968" s="417"/>
      <c r="M968" s="417"/>
      <c r="N968" s="417"/>
      <c r="O968" s="417"/>
      <c r="P968" s="417"/>
      <c r="Q968" s="417"/>
      <c r="R968" s="417"/>
      <c r="S968" s="417"/>
      <c r="T968" s="417"/>
      <c r="U968" s="417"/>
      <c r="V968" s="417"/>
      <c r="W968" s="417"/>
      <c r="X968" s="417"/>
      <c r="Y968" s="417"/>
      <c r="Z968" s="417"/>
    </row>
    <row r="969" spans="1:26" ht="15.75" customHeight="1" x14ac:dyDescent="0.2">
      <c r="A969" s="417"/>
      <c r="B969" s="453"/>
      <c r="C969" s="454"/>
      <c r="D969" s="446"/>
      <c r="E969" s="446"/>
      <c r="F969" s="446"/>
      <c r="G969" s="446"/>
      <c r="H969" s="446"/>
      <c r="I969" s="446"/>
      <c r="J969" s="417"/>
      <c r="K969" s="417"/>
      <c r="L969" s="417"/>
      <c r="M969" s="417"/>
      <c r="N969" s="417"/>
      <c r="O969" s="417"/>
      <c r="P969" s="417"/>
      <c r="Q969" s="417"/>
      <c r="R969" s="417"/>
      <c r="S969" s="417"/>
      <c r="T969" s="417"/>
      <c r="U969" s="417"/>
      <c r="V969" s="417"/>
      <c r="W969" s="417"/>
      <c r="X969" s="417"/>
      <c r="Y969" s="417"/>
      <c r="Z969" s="417"/>
    </row>
    <row r="970" spans="1:26" ht="15.75" customHeight="1" x14ac:dyDescent="0.2">
      <c r="A970" s="417"/>
      <c r="B970" s="453"/>
      <c r="C970" s="454"/>
      <c r="D970" s="446"/>
      <c r="E970" s="446"/>
      <c r="F970" s="446"/>
      <c r="G970" s="446"/>
      <c r="H970" s="446"/>
      <c r="I970" s="446"/>
      <c r="J970" s="417"/>
      <c r="K970" s="417"/>
      <c r="L970" s="417"/>
      <c r="M970" s="417"/>
      <c r="N970" s="417"/>
      <c r="O970" s="417"/>
      <c r="P970" s="417"/>
      <c r="Q970" s="417"/>
      <c r="R970" s="417"/>
      <c r="S970" s="417"/>
      <c r="T970" s="417"/>
      <c r="U970" s="417"/>
      <c r="V970" s="417"/>
      <c r="W970" s="417"/>
      <c r="X970" s="417"/>
      <c r="Y970" s="417"/>
      <c r="Z970" s="417"/>
    </row>
    <row r="971" spans="1:26" ht="15.75" customHeight="1" x14ac:dyDescent="0.2">
      <c r="A971" s="417"/>
      <c r="B971" s="453"/>
      <c r="C971" s="454"/>
      <c r="D971" s="446"/>
      <c r="E971" s="446"/>
      <c r="F971" s="446"/>
      <c r="G971" s="446"/>
      <c r="H971" s="446"/>
      <c r="I971" s="446"/>
      <c r="J971" s="417"/>
      <c r="K971" s="417"/>
      <c r="L971" s="417"/>
      <c r="M971" s="417"/>
      <c r="N971" s="417"/>
      <c r="O971" s="417"/>
      <c r="P971" s="417"/>
      <c r="Q971" s="417"/>
      <c r="R971" s="417"/>
      <c r="S971" s="417"/>
      <c r="T971" s="417"/>
      <c r="U971" s="417"/>
      <c r="V971" s="417"/>
      <c r="W971" s="417"/>
      <c r="X971" s="417"/>
      <c r="Y971" s="417"/>
      <c r="Z971" s="417"/>
    </row>
    <row r="972" spans="1:26" ht="15.75" customHeight="1" x14ac:dyDescent="0.2">
      <c r="A972" s="417"/>
      <c r="B972" s="453"/>
      <c r="C972" s="454"/>
      <c r="D972" s="446"/>
      <c r="E972" s="446"/>
      <c r="F972" s="446"/>
      <c r="G972" s="446"/>
      <c r="H972" s="446"/>
      <c r="I972" s="446"/>
      <c r="J972" s="417"/>
      <c r="K972" s="417"/>
      <c r="L972" s="417"/>
      <c r="M972" s="417"/>
      <c r="N972" s="417"/>
      <c r="O972" s="417"/>
      <c r="P972" s="417"/>
      <c r="Q972" s="417"/>
      <c r="R972" s="417"/>
      <c r="S972" s="417"/>
      <c r="T972" s="417"/>
      <c r="U972" s="417"/>
      <c r="V972" s="417"/>
      <c r="W972" s="417"/>
      <c r="X972" s="417"/>
      <c r="Y972" s="417"/>
      <c r="Z972" s="417"/>
    </row>
    <row r="973" spans="1:26" ht="15.75" customHeight="1" x14ac:dyDescent="0.2">
      <c r="A973" s="417"/>
      <c r="B973" s="453"/>
      <c r="C973" s="454"/>
      <c r="D973" s="446"/>
      <c r="E973" s="446"/>
      <c r="F973" s="446"/>
      <c r="G973" s="446"/>
      <c r="H973" s="446"/>
      <c r="I973" s="446"/>
      <c r="J973" s="417"/>
      <c r="K973" s="417"/>
      <c r="L973" s="417"/>
      <c r="M973" s="417"/>
      <c r="N973" s="417"/>
      <c r="O973" s="417"/>
      <c r="P973" s="417"/>
      <c r="Q973" s="417"/>
      <c r="R973" s="417"/>
      <c r="S973" s="417"/>
      <c r="T973" s="417"/>
      <c r="U973" s="417"/>
      <c r="V973" s="417"/>
      <c r="W973" s="417"/>
      <c r="X973" s="417"/>
      <c r="Y973" s="417"/>
      <c r="Z973" s="417"/>
    </row>
    <row r="974" spans="1:26" ht="15.75" customHeight="1" x14ac:dyDescent="0.2">
      <c r="A974" s="417"/>
      <c r="B974" s="453"/>
      <c r="C974" s="454"/>
      <c r="D974" s="446"/>
      <c r="E974" s="446"/>
      <c r="F974" s="446"/>
      <c r="G974" s="446"/>
      <c r="H974" s="446"/>
      <c r="I974" s="446"/>
      <c r="J974" s="417"/>
      <c r="K974" s="417"/>
      <c r="L974" s="417"/>
      <c r="M974" s="417"/>
      <c r="N974" s="417"/>
      <c r="O974" s="417"/>
      <c r="P974" s="417"/>
      <c r="Q974" s="417"/>
      <c r="R974" s="417"/>
      <c r="S974" s="417"/>
      <c r="T974" s="417"/>
      <c r="U974" s="417"/>
      <c r="V974" s="417"/>
      <c r="W974" s="417"/>
      <c r="X974" s="417"/>
      <c r="Y974" s="417"/>
      <c r="Z974" s="417"/>
    </row>
    <row r="975" spans="1:26" ht="15.75" customHeight="1" x14ac:dyDescent="0.2">
      <c r="A975" s="417"/>
      <c r="B975" s="453"/>
      <c r="C975" s="454"/>
      <c r="D975" s="446"/>
      <c r="E975" s="446"/>
      <c r="F975" s="446"/>
      <c r="G975" s="446"/>
      <c r="H975" s="446"/>
      <c r="I975" s="446"/>
      <c r="J975" s="417"/>
      <c r="K975" s="417"/>
      <c r="L975" s="417"/>
      <c r="M975" s="417"/>
      <c r="N975" s="417"/>
      <c r="O975" s="417"/>
      <c r="P975" s="417"/>
      <c r="Q975" s="417"/>
      <c r="R975" s="417"/>
      <c r="S975" s="417"/>
      <c r="T975" s="417"/>
      <c r="U975" s="417"/>
      <c r="V975" s="417"/>
      <c r="W975" s="417"/>
      <c r="X975" s="417"/>
      <c r="Y975" s="417"/>
      <c r="Z975" s="417"/>
    </row>
    <row r="976" spans="1:26" ht="15.75" customHeight="1" x14ac:dyDescent="0.2">
      <c r="A976" s="417"/>
      <c r="B976" s="453"/>
      <c r="C976" s="454"/>
      <c r="D976" s="446"/>
      <c r="E976" s="446"/>
      <c r="F976" s="446"/>
      <c r="G976" s="446"/>
      <c r="H976" s="446"/>
      <c r="I976" s="446"/>
      <c r="J976" s="417"/>
      <c r="K976" s="417"/>
      <c r="L976" s="417"/>
      <c r="M976" s="417"/>
      <c r="N976" s="417"/>
      <c r="O976" s="417"/>
      <c r="P976" s="417"/>
      <c r="Q976" s="417"/>
      <c r="R976" s="417"/>
      <c r="S976" s="417"/>
      <c r="T976" s="417"/>
      <c r="U976" s="417"/>
      <c r="V976" s="417"/>
      <c r="W976" s="417"/>
      <c r="X976" s="417"/>
      <c r="Y976" s="417"/>
      <c r="Z976" s="417"/>
    </row>
    <row r="977" spans="1:26" ht="15.75" customHeight="1" x14ac:dyDescent="0.2">
      <c r="A977" s="417"/>
      <c r="B977" s="453"/>
      <c r="C977" s="454"/>
      <c r="D977" s="446"/>
      <c r="E977" s="446"/>
      <c r="F977" s="446"/>
      <c r="G977" s="446"/>
      <c r="H977" s="446"/>
      <c r="I977" s="446"/>
      <c r="J977" s="417"/>
      <c r="K977" s="417"/>
      <c r="L977" s="417"/>
      <c r="M977" s="417"/>
      <c r="N977" s="417"/>
      <c r="O977" s="417"/>
      <c r="P977" s="417"/>
      <c r="Q977" s="417"/>
      <c r="R977" s="417"/>
      <c r="S977" s="417"/>
      <c r="T977" s="417"/>
      <c r="U977" s="417"/>
      <c r="V977" s="417"/>
      <c r="W977" s="417"/>
      <c r="X977" s="417"/>
      <c r="Y977" s="417"/>
      <c r="Z977" s="417"/>
    </row>
    <row r="978" spans="1:26" ht="15.75" customHeight="1" x14ac:dyDescent="0.2">
      <c r="A978" s="417"/>
      <c r="B978" s="453"/>
      <c r="C978" s="454"/>
      <c r="D978" s="446"/>
      <c r="E978" s="446"/>
      <c r="F978" s="446"/>
      <c r="G978" s="446"/>
      <c r="H978" s="446"/>
      <c r="I978" s="446"/>
      <c r="J978" s="417"/>
      <c r="K978" s="417"/>
      <c r="L978" s="417"/>
      <c r="M978" s="417"/>
      <c r="N978" s="417"/>
      <c r="O978" s="417"/>
      <c r="P978" s="417"/>
      <c r="Q978" s="417"/>
      <c r="R978" s="417"/>
      <c r="S978" s="417"/>
      <c r="T978" s="417"/>
      <c r="U978" s="417"/>
      <c r="V978" s="417"/>
      <c r="W978" s="417"/>
      <c r="X978" s="417"/>
      <c r="Y978" s="417"/>
      <c r="Z978" s="417"/>
    </row>
    <row r="979" spans="1:26" ht="15.75" customHeight="1" x14ac:dyDescent="0.2">
      <c r="A979" s="417"/>
      <c r="B979" s="453"/>
      <c r="C979" s="454"/>
      <c r="D979" s="446"/>
      <c r="E979" s="446"/>
      <c r="F979" s="446"/>
      <c r="G979" s="446"/>
      <c r="H979" s="446"/>
      <c r="I979" s="446"/>
      <c r="J979" s="417"/>
      <c r="K979" s="417"/>
      <c r="L979" s="417"/>
      <c r="M979" s="417"/>
      <c r="N979" s="417"/>
      <c r="O979" s="417"/>
      <c r="P979" s="417"/>
      <c r="Q979" s="417"/>
      <c r="R979" s="417"/>
      <c r="S979" s="417"/>
      <c r="T979" s="417"/>
      <c r="U979" s="417"/>
      <c r="V979" s="417"/>
      <c r="W979" s="417"/>
      <c r="X979" s="417"/>
      <c r="Y979" s="417"/>
      <c r="Z979" s="417"/>
    </row>
    <row r="980" spans="1:26" ht="15.75" customHeight="1" x14ac:dyDescent="0.2">
      <c r="A980" s="417"/>
      <c r="B980" s="453"/>
      <c r="C980" s="454"/>
      <c r="D980" s="446"/>
      <c r="E980" s="446"/>
      <c r="F980" s="446"/>
      <c r="G980" s="446"/>
      <c r="H980" s="446"/>
      <c r="I980" s="446"/>
      <c r="J980" s="417"/>
      <c r="K980" s="417"/>
      <c r="L980" s="417"/>
      <c r="M980" s="417"/>
      <c r="N980" s="417"/>
      <c r="O980" s="417"/>
      <c r="P980" s="417"/>
      <c r="Q980" s="417"/>
      <c r="R980" s="417"/>
      <c r="S980" s="417"/>
      <c r="T980" s="417"/>
      <c r="U980" s="417"/>
      <c r="V980" s="417"/>
      <c r="W980" s="417"/>
      <c r="X980" s="417"/>
      <c r="Y980" s="417"/>
      <c r="Z980" s="417"/>
    </row>
    <row r="981" spans="1:26" ht="15.75" customHeight="1" x14ac:dyDescent="0.2">
      <c r="A981" s="417"/>
      <c r="B981" s="453"/>
      <c r="C981" s="454"/>
      <c r="D981" s="446"/>
      <c r="E981" s="446"/>
      <c r="F981" s="446"/>
      <c r="G981" s="446"/>
      <c r="H981" s="446"/>
      <c r="I981" s="446"/>
      <c r="J981" s="417"/>
      <c r="K981" s="417"/>
      <c r="L981" s="417"/>
      <c r="M981" s="417"/>
      <c r="N981" s="417"/>
      <c r="O981" s="417"/>
      <c r="P981" s="417"/>
      <c r="Q981" s="417"/>
      <c r="R981" s="417"/>
      <c r="S981" s="417"/>
      <c r="T981" s="417"/>
      <c r="U981" s="417"/>
      <c r="V981" s="417"/>
      <c r="W981" s="417"/>
      <c r="X981" s="417"/>
      <c r="Y981" s="417"/>
      <c r="Z981" s="417"/>
    </row>
    <row r="982" spans="1:26" ht="15.75" customHeight="1" x14ac:dyDescent="0.2">
      <c r="A982" s="417"/>
      <c r="B982" s="453"/>
      <c r="C982" s="454"/>
      <c r="D982" s="446"/>
      <c r="E982" s="446"/>
      <c r="F982" s="446"/>
      <c r="G982" s="446"/>
      <c r="H982" s="446"/>
      <c r="I982" s="446"/>
      <c r="J982" s="417"/>
      <c r="K982" s="417"/>
      <c r="L982" s="417"/>
      <c r="M982" s="417"/>
      <c r="N982" s="417"/>
      <c r="O982" s="417"/>
      <c r="P982" s="417"/>
      <c r="Q982" s="417"/>
      <c r="R982" s="417"/>
      <c r="S982" s="417"/>
      <c r="T982" s="417"/>
      <c r="U982" s="417"/>
      <c r="V982" s="417"/>
      <c r="W982" s="417"/>
      <c r="X982" s="417"/>
      <c r="Y982" s="417"/>
      <c r="Z982" s="417"/>
    </row>
    <row r="983" spans="1:26" ht="15.75" customHeight="1" x14ac:dyDescent="0.2">
      <c r="A983" s="417"/>
      <c r="B983" s="453"/>
      <c r="C983" s="454"/>
      <c r="D983" s="446"/>
      <c r="E983" s="446"/>
      <c r="F983" s="446"/>
      <c r="G983" s="446"/>
      <c r="H983" s="446"/>
      <c r="I983" s="446"/>
      <c r="J983" s="417"/>
      <c r="K983" s="417"/>
      <c r="L983" s="417"/>
      <c r="M983" s="417"/>
      <c r="N983" s="417"/>
      <c r="O983" s="417"/>
      <c r="P983" s="417"/>
      <c r="Q983" s="417"/>
      <c r="R983" s="417"/>
      <c r="S983" s="417"/>
      <c r="T983" s="417"/>
      <c r="U983" s="417"/>
      <c r="V983" s="417"/>
      <c r="W983" s="417"/>
      <c r="X983" s="417"/>
      <c r="Y983" s="417"/>
      <c r="Z983" s="417"/>
    </row>
    <row r="984" spans="1:26" ht="15.75" customHeight="1" x14ac:dyDescent="0.2">
      <c r="A984" s="417"/>
      <c r="B984" s="453"/>
      <c r="C984" s="454"/>
      <c r="D984" s="446"/>
      <c r="E984" s="446"/>
      <c r="F984" s="446"/>
      <c r="G984" s="446"/>
      <c r="H984" s="446"/>
      <c r="I984" s="446"/>
      <c r="J984" s="417"/>
      <c r="K984" s="417"/>
      <c r="L984" s="417"/>
      <c r="M984" s="417"/>
      <c r="N984" s="417"/>
      <c r="O984" s="417"/>
      <c r="P984" s="417"/>
      <c r="Q984" s="417"/>
      <c r="R984" s="417"/>
      <c r="S984" s="417"/>
      <c r="T984" s="417"/>
      <c r="U984" s="417"/>
      <c r="V984" s="417"/>
      <c r="W984" s="417"/>
      <c r="X984" s="417"/>
      <c r="Y984" s="417"/>
      <c r="Z984" s="417"/>
    </row>
    <row r="985" spans="1:26" ht="15.75" customHeight="1" x14ac:dyDescent="0.2">
      <c r="A985" s="417"/>
      <c r="B985" s="453"/>
      <c r="C985" s="454"/>
      <c r="D985" s="446"/>
      <c r="E985" s="446"/>
      <c r="F985" s="446"/>
      <c r="G985" s="446"/>
      <c r="H985" s="446"/>
      <c r="I985" s="446"/>
      <c r="J985" s="417"/>
      <c r="K985" s="417"/>
      <c r="L985" s="417"/>
      <c r="M985" s="417"/>
      <c r="N985" s="417"/>
      <c r="O985" s="417"/>
      <c r="P985" s="417"/>
      <c r="Q985" s="417"/>
      <c r="R985" s="417"/>
      <c r="S985" s="417"/>
      <c r="T985" s="417"/>
      <c r="U985" s="417"/>
      <c r="V985" s="417"/>
      <c r="W985" s="417"/>
      <c r="X985" s="417"/>
      <c r="Y985" s="417"/>
      <c r="Z985" s="417"/>
    </row>
    <row r="986" spans="1:26" ht="15.75" customHeight="1" x14ac:dyDescent="0.2">
      <c r="A986" s="417"/>
      <c r="B986" s="453"/>
      <c r="C986" s="454"/>
      <c r="D986" s="446"/>
      <c r="E986" s="446"/>
      <c r="F986" s="446"/>
      <c r="G986" s="446"/>
      <c r="H986" s="446"/>
      <c r="I986" s="446"/>
      <c r="J986" s="417"/>
      <c r="K986" s="417"/>
      <c r="L986" s="417"/>
      <c r="M986" s="417"/>
      <c r="N986" s="417"/>
      <c r="O986" s="417"/>
      <c r="P986" s="417"/>
      <c r="Q986" s="417"/>
      <c r="R986" s="417"/>
      <c r="S986" s="417"/>
      <c r="T986" s="417"/>
      <c r="U986" s="417"/>
      <c r="V986" s="417"/>
      <c r="W986" s="417"/>
      <c r="X986" s="417"/>
      <c r="Y986" s="417"/>
      <c r="Z986" s="417"/>
    </row>
    <row r="987" spans="1:26" ht="15.75" customHeight="1" x14ac:dyDescent="0.2">
      <c r="A987" s="417"/>
      <c r="B987" s="453"/>
      <c r="C987" s="454"/>
      <c r="D987" s="446"/>
      <c r="E987" s="446"/>
      <c r="F987" s="446"/>
      <c r="G987" s="446"/>
      <c r="H987" s="446"/>
      <c r="I987" s="446"/>
      <c r="J987" s="417"/>
      <c r="K987" s="417"/>
      <c r="L987" s="417"/>
      <c r="M987" s="417"/>
      <c r="N987" s="417"/>
      <c r="O987" s="417"/>
      <c r="P987" s="417"/>
      <c r="Q987" s="417"/>
      <c r="R987" s="417"/>
      <c r="S987" s="417"/>
      <c r="T987" s="417"/>
      <c r="U987" s="417"/>
      <c r="V987" s="417"/>
      <c r="W987" s="417"/>
      <c r="X987" s="417"/>
      <c r="Y987" s="417"/>
      <c r="Z987" s="417"/>
    </row>
    <row r="988" spans="1:26" ht="15.75" customHeight="1" x14ac:dyDescent="0.2">
      <c r="A988" s="417"/>
      <c r="B988" s="453"/>
      <c r="C988" s="454"/>
      <c r="D988" s="446"/>
      <c r="E988" s="446"/>
      <c r="F988" s="446"/>
      <c r="G988" s="446"/>
      <c r="H988" s="446"/>
      <c r="I988" s="446"/>
      <c r="J988" s="417"/>
      <c r="K988" s="417"/>
      <c r="L988" s="417"/>
      <c r="M988" s="417"/>
      <c r="N988" s="417"/>
      <c r="O988" s="417"/>
      <c r="P988" s="417"/>
      <c r="Q988" s="417"/>
      <c r="R988" s="417"/>
      <c r="S988" s="417"/>
      <c r="T988" s="417"/>
      <c r="U988" s="417"/>
      <c r="V988" s="417"/>
      <c r="W988" s="417"/>
      <c r="X988" s="417"/>
      <c r="Y988" s="417"/>
      <c r="Z988" s="417"/>
    </row>
    <row r="989" spans="1:26" ht="15.75" customHeight="1" x14ac:dyDescent="0.2">
      <c r="A989" s="417"/>
      <c r="B989" s="453"/>
      <c r="C989" s="454"/>
      <c r="D989" s="446"/>
      <c r="E989" s="446"/>
      <c r="F989" s="446"/>
      <c r="G989" s="446"/>
      <c r="H989" s="446"/>
      <c r="I989" s="446"/>
      <c r="J989" s="417"/>
      <c r="K989" s="417"/>
      <c r="L989" s="417"/>
      <c r="M989" s="417"/>
      <c r="N989" s="417"/>
      <c r="O989" s="417"/>
      <c r="P989" s="417"/>
      <c r="Q989" s="417"/>
      <c r="R989" s="417"/>
      <c r="S989" s="417"/>
      <c r="T989" s="417"/>
      <c r="U989" s="417"/>
      <c r="V989" s="417"/>
      <c r="W989" s="417"/>
      <c r="X989" s="417"/>
      <c r="Y989" s="417"/>
      <c r="Z989" s="417"/>
    </row>
    <row r="990" spans="1:26" ht="15.75" customHeight="1" x14ac:dyDescent="0.2">
      <c r="A990" s="417"/>
      <c r="B990" s="453"/>
      <c r="C990" s="454"/>
      <c r="D990" s="446"/>
      <c r="E990" s="446"/>
      <c r="F990" s="446"/>
      <c r="G990" s="446"/>
      <c r="H990" s="446"/>
      <c r="I990" s="446"/>
      <c r="J990" s="417"/>
      <c r="K990" s="417"/>
      <c r="L990" s="417"/>
      <c r="M990" s="417"/>
      <c r="N990" s="417"/>
      <c r="O990" s="417"/>
      <c r="P990" s="417"/>
      <c r="Q990" s="417"/>
      <c r="R990" s="417"/>
      <c r="S990" s="417"/>
      <c r="T990" s="417"/>
      <c r="U990" s="417"/>
      <c r="V990" s="417"/>
      <c r="W990" s="417"/>
      <c r="X990" s="417"/>
      <c r="Y990" s="417"/>
      <c r="Z990" s="417"/>
    </row>
    <row r="991" spans="1:26" ht="15.75" customHeight="1" x14ac:dyDescent="0.2">
      <c r="A991" s="417"/>
      <c r="B991" s="453"/>
      <c r="C991" s="454"/>
      <c r="D991" s="446"/>
      <c r="E991" s="446"/>
      <c r="F991" s="446"/>
      <c r="G991" s="446"/>
      <c r="H991" s="446"/>
      <c r="I991" s="446"/>
      <c r="J991" s="417"/>
      <c r="K991" s="417"/>
      <c r="L991" s="417"/>
      <c r="M991" s="417"/>
      <c r="N991" s="417"/>
      <c r="O991" s="417"/>
      <c r="P991" s="417"/>
      <c r="Q991" s="417"/>
      <c r="R991" s="417"/>
      <c r="S991" s="417"/>
      <c r="T991" s="417"/>
      <c r="U991" s="417"/>
      <c r="V991" s="417"/>
      <c r="W991" s="417"/>
      <c r="X991" s="417"/>
      <c r="Y991" s="417"/>
      <c r="Z991" s="417"/>
    </row>
    <row r="992" spans="1:26" ht="15.75" customHeight="1" x14ac:dyDescent="0.2">
      <c r="A992" s="417"/>
      <c r="B992" s="453"/>
      <c r="C992" s="454"/>
      <c r="D992" s="446"/>
      <c r="E992" s="446"/>
      <c r="F992" s="446"/>
      <c r="G992" s="446"/>
      <c r="H992" s="446"/>
      <c r="I992" s="446"/>
      <c r="J992" s="417"/>
      <c r="K992" s="417"/>
      <c r="L992" s="417"/>
      <c r="M992" s="417"/>
      <c r="N992" s="417"/>
      <c r="O992" s="417"/>
      <c r="P992" s="417"/>
      <c r="Q992" s="417"/>
      <c r="R992" s="417"/>
      <c r="S992" s="417"/>
      <c r="T992" s="417"/>
      <c r="U992" s="417"/>
      <c r="V992" s="417"/>
      <c r="W992" s="417"/>
      <c r="X992" s="417"/>
      <c r="Y992" s="417"/>
      <c r="Z992" s="417"/>
    </row>
    <row r="993" spans="1:26" ht="15.75" customHeight="1" x14ac:dyDescent="0.2">
      <c r="A993" s="417"/>
      <c r="B993" s="453"/>
      <c r="C993" s="454"/>
      <c r="D993" s="446"/>
      <c r="E993" s="446"/>
      <c r="F993" s="446"/>
      <c r="G993" s="446"/>
      <c r="H993" s="446"/>
      <c r="I993" s="446"/>
      <c r="J993" s="417"/>
      <c r="K993" s="417"/>
      <c r="L993" s="417"/>
      <c r="M993" s="417"/>
      <c r="N993" s="417"/>
      <c r="O993" s="417"/>
      <c r="P993" s="417"/>
      <c r="Q993" s="417"/>
      <c r="R993" s="417"/>
      <c r="S993" s="417"/>
      <c r="T993" s="417"/>
      <c r="U993" s="417"/>
      <c r="V993" s="417"/>
      <c r="W993" s="417"/>
      <c r="X993" s="417"/>
      <c r="Y993" s="417"/>
      <c r="Z993" s="417"/>
    </row>
    <row r="994" spans="1:26" ht="15.75" customHeight="1" x14ac:dyDescent="0.2">
      <c r="A994" s="417"/>
      <c r="B994" s="453"/>
      <c r="C994" s="454"/>
      <c r="D994" s="446"/>
      <c r="E994" s="446"/>
      <c r="F994" s="446"/>
      <c r="G994" s="446"/>
      <c r="H994" s="446"/>
      <c r="I994" s="446"/>
      <c r="J994" s="417"/>
      <c r="K994" s="417"/>
      <c r="L994" s="417"/>
      <c r="M994" s="417"/>
      <c r="N994" s="417"/>
      <c r="O994" s="417"/>
      <c r="P994" s="417"/>
      <c r="Q994" s="417"/>
      <c r="R994" s="417"/>
      <c r="S994" s="417"/>
      <c r="T994" s="417"/>
      <c r="U994" s="417"/>
      <c r="V994" s="417"/>
      <c r="W994" s="417"/>
      <c r="X994" s="417"/>
      <c r="Y994" s="417"/>
      <c r="Z994" s="417"/>
    </row>
    <row r="995" spans="1:26" ht="15.75" customHeight="1" x14ac:dyDescent="0.2">
      <c r="A995" s="417"/>
      <c r="B995" s="453"/>
      <c r="C995" s="454"/>
      <c r="D995" s="446"/>
      <c r="E995" s="446"/>
      <c r="F995" s="446"/>
      <c r="G995" s="446"/>
      <c r="H995" s="446"/>
      <c r="I995" s="446"/>
      <c r="J995" s="417"/>
      <c r="K995" s="417"/>
      <c r="L995" s="417"/>
      <c r="M995" s="417"/>
      <c r="N995" s="417"/>
      <c r="O995" s="417"/>
      <c r="P995" s="417"/>
      <c r="Q995" s="417"/>
      <c r="R995" s="417"/>
      <c r="S995" s="417"/>
      <c r="T995" s="417"/>
      <c r="U995" s="417"/>
      <c r="V995" s="417"/>
      <c r="W995" s="417"/>
      <c r="X995" s="417"/>
      <c r="Y995" s="417"/>
      <c r="Z995" s="417"/>
    </row>
    <row r="996" spans="1:26" ht="15.75" customHeight="1" x14ac:dyDescent="0.2">
      <c r="A996" s="417"/>
      <c r="B996" s="453"/>
      <c r="C996" s="454"/>
      <c r="D996" s="446"/>
      <c r="E996" s="446"/>
      <c r="F996" s="446"/>
      <c r="G996" s="446"/>
      <c r="H996" s="446"/>
      <c r="I996" s="446"/>
      <c r="J996" s="417"/>
      <c r="K996" s="417"/>
      <c r="L996" s="417"/>
      <c r="M996" s="417"/>
      <c r="N996" s="417"/>
      <c r="O996" s="417"/>
      <c r="P996" s="417"/>
      <c r="Q996" s="417"/>
      <c r="R996" s="417"/>
      <c r="S996" s="417"/>
      <c r="T996" s="417"/>
      <c r="U996" s="417"/>
      <c r="V996" s="417"/>
      <c r="W996" s="417"/>
      <c r="X996" s="417"/>
      <c r="Y996" s="417"/>
      <c r="Z996" s="417"/>
    </row>
    <row r="997" spans="1:26" ht="15.75" customHeight="1" x14ac:dyDescent="0.2">
      <c r="A997" s="417"/>
      <c r="B997" s="453"/>
      <c r="C997" s="454"/>
      <c r="D997" s="446"/>
      <c r="E997" s="446"/>
      <c r="F997" s="446"/>
      <c r="G997" s="446"/>
      <c r="H997" s="446"/>
      <c r="I997" s="446"/>
      <c r="J997" s="417"/>
      <c r="K997" s="417"/>
      <c r="L997" s="417"/>
      <c r="M997" s="417"/>
      <c r="N997" s="417"/>
      <c r="O997" s="417"/>
      <c r="P997" s="417"/>
      <c r="Q997" s="417"/>
      <c r="R997" s="417"/>
      <c r="S997" s="417"/>
      <c r="T997" s="417"/>
      <c r="U997" s="417"/>
      <c r="V997" s="417"/>
      <c r="W997" s="417"/>
      <c r="X997" s="417"/>
      <c r="Y997" s="417"/>
      <c r="Z997" s="417"/>
    </row>
    <row r="998" spans="1:26" ht="15.75" customHeight="1" x14ac:dyDescent="0.2">
      <c r="A998" s="417"/>
      <c r="B998" s="453"/>
      <c r="C998" s="454"/>
      <c r="D998" s="446"/>
      <c r="E998" s="446"/>
      <c r="F998" s="446"/>
      <c r="G998" s="446"/>
      <c r="H998" s="446"/>
      <c r="I998" s="446"/>
      <c r="J998" s="417"/>
      <c r="K998" s="417"/>
      <c r="L998" s="417"/>
      <c r="M998" s="417"/>
      <c r="N998" s="417"/>
      <c r="O998" s="417"/>
      <c r="P998" s="417"/>
      <c r="Q998" s="417"/>
      <c r="R998" s="417"/>
      <c r="S998" s="417"/>
      <c r="T998" s="417"/>
      <c r="U998" s="417"/>
      <c r="V998" s="417"/>
      <c r="W998" s="417"/>
      <c r="X998" s="417"/>
      <c r="Y998" s="417"/>
      <c r="Z998" s="417"/>
    </row>
    <row r="999" spans="1:26" ht="15.75" customHeight="1" x14ac:dyDescent="0.2">
      <c r="A999" s="417"/>
      <c r="B999" s="453"/>
      <c r="C999" s="454"/>
      <c r="D999" s="446"/>
      <c r="E999" s="446"/>
      <c r="F999" s="446"/>
      <c r="G999" s="446"/>
      <c r="H999" s="446"/>
      <c r="I999" s="446"/>
      <c r="J999" s="417"/>
      <c r="K999" s="417"/>
      <c r="L999" s="417"/>
      <c r="M999" s="417"/>
      <c r="N999" s="417"/>
      <c r="O999" s="417"/>
      <c r="P999" s="417"/>
      <c r="Q999" s="417"/>
      <c r="R999" s="417"/>
      <c r="S999" s="417"/>
      <c r="T999" s="417"/>
      <c r="U999" s="417"/>
      <c r="V999" s="417"/>
      <c r="W999" s="417"/>
      <c r="X999" s="417"/>
      <c r="Y999" s="417"/>
      <c r="Z999" s="417"/>
    </row>
    <row r="1000" spans="1:26" ht="15.75" customHeight="1" x14ac:dyDescent="0.2">
      <c r="A1000" s="417"/>
      <c r="B1000" s="453"/>
      <c r="C1000" s="454"/>
      <c r="D1000" s="446"/>
      <c r="E1000" s="446"/>
      <c r="F1000" s="446"/>
      <c r="G1000" s="446"/>
      <c r="H1000" s="446"/>
      <c r="I1000" s="446"/>
      <c r="J1000" s="417"/>
      <c r="K1000" s="417"/>
      <c r="L1000" s="417"/>
      <c r="M1000" s="417"/>
      <c r="N1000" s="417"/>
      <c r="O1000" s="417"/>
      <c r="P1000" s="417"/>
      <c r="Q1000" s="417"/>
      <c r="R1000" s="417"/>
      <c r="S1000" s="417"/>
      <c r="T1000" s="417"/>
      <c r="U1000" s="417"/>
      <c r="V1000" s="417"/>
      <c r="W1000" s="417"/>
      <c r="X1000" s="417"/>
      <c r="Y1000" s="417"/>
      <c r="Z1000" s="417"/>
    </row>
  </sheetData>
  <sheetProtection algorithmName="SHA-512" hashValue="bxwmcfc6CFHF9kV+eQ4UHplBSAomYJACuMFYw3vSo9PXWS1h29BXscVDt23kWqWjN1Bqi0eAIGiOqs3Nr4xqoA==" saltValue="zZ0fVW/wa83nkphE1TRIpA==" spinCount="100000" sheet="1" objects="1" scenarios="1"/>
  <mergeCells count="17">
    <mergeCell ref="B130:D130"/>
    <mergeCell ref="B131:D131"/>
    <mergeCell ref="B134:E134"/>
    <mergeCell ref="C122:D122"/>
    <mergeCell ref="C123:D123"/>
    <mergeCell ref="C124:D124"/>
    <mergeCell ref="B127:D127"/>
    <mergeCell ref="B128:D128"/>
    <mergeCell ref="B129:D129"/>
    <mergeCell ref="B126:F126"/>
    <mergeCell ref="B2:F2"/>
    <mergeCell ref="D6:E6"/>
    <mergeCell ref="B118:B123"/>
    <mergeCell ref="C118:D118"/>
    <mergeCell ref="C119:D119"/>
    <mergeCell ref="C120:D120"/>
    <mergeCell ref="C121:D121"/>
  </mergeCells>
  <pageMargins left="0.70866141732283472" right="0.70866141732283472" top="0.74803149606299213" bottom="0.74803149606299213" header="0" footer="0"/>
  <pageSetup scale="40" orientation="landscape" r:id="rId1"/>
  <rowBreaks count="2" manualBreakCount="2">
    <brk id="50" max="8" man="1"/>
    <brk id="9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12C3-26B8-47CD-A9E8-892A4122F38C}">
  <dimension ref="A1:Z990"/>
  <sheetViews>
    <sheetView workbookViewId="0">
      <selection activeCell="D19" sqref="D19"/>
    </sheetView>
  </sheetViews>
  <sheetFormatPr baseColWidth="10" defaultColWidth="12.6640625" defaultRowHeight="14" x14ac:dyDescent="0.15"/>
  <cols>
    <col min="1" max="1" width="8.6640625" style="421" customWidth="1"/>
    <col min="2" max="2" width="53.6640625" style="421" customWidth="1"/>
    <col min="3" max="3" width="17.5" style="421" customWidth="1"/>
    <col min="4" max="4" width="18.5" style="421" customWidth="1"/>
    <col min="5" max="5" width="17.5" style="421" customWidth="1"/>
    <col min="6" max="6" width="15" style="421" customWidth="1"/>
    <col min="7" max="7" width="17" style="421" customWidth="1"/>
    <col min="8" max="8" width="27.1640625" style="421" customWidth="1"/>
    <col min="9" max="9" width="4.83203125" style="421" customWidth="1"/>
    <col min="10" max="10" width="17" style="421" customWidth="1"/>
    <col min="11" max="26" width="8" style="421" customWidth="1"/>
    <col min="27" max="16384" width="12.6640625" style="421"/>
  </cols>
  <sheetData>
    <row r="1" spans="1:26" ht="16" x14ac:dyDescent="0.2">
      <c r="A1" s="417"/>
      <c r="B1" s="453"/>
      <c r="C1" s="454"/>
      <c r="D1" s="446"/>
      <c r="E1" s="446"/>
      <c r="F1" s="446"/>
      <c r="G1" s="446"/>
      <c r="H1" s="446"/>
      <c r="I1" s="446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</row>
    <row r="2" spans="1:26" ht="16" x14ac:dyDescent="0.2">
      <c r="A2" s="417"/>
      <c r="B2" s="518"/>
      <c r="C2" s="518"/>
      <c r="D2" s="518"/>
      <c r="E2" s="518"/>
      <c r="F2" s="518"/>
      <c r="G2" s="446"/>
      <c r="H2" s="446"/>
      <c r="I2" s="446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</row>
    <row r="3" spans="1:26" ht="16" x14ac:dyDescent="0.2">
      <c r="A3" s="417"/>
      <c r="B3" s="519" t="s">
        <v>460</v>
      </c>
      <c r="C3" s="454"/>
      <c r="D3" s="446"/>
      <c r="E3" s="446"/>
      <c r="F3" s="446"/>
      <c r="G3" s="446"/>
      <c r="H3" s="446"/>
      <c r="I3" s="446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</row>
    <row r="4" spans="1:26" ht="16" x14ac:dyDescent="0.2">
      <c r="A4" s="417"/>
      <c r="B4" s="453"/>
      <c r="C4" s="454"/>
      <c r="D4" s="446"/>
      <c r="E4" s="446"/>
      <c r="F4" s="446"/>
      <c r="G4" s="446"/>
      <c r="H4" s="446"/>
      <c r="I4" s="446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</row>
    <row r="5" spans="1:26" ht="16" x14ac:dyDescent="0.2">
      <c r="A5" s="511" t="s">
        <v>80</v>
      </c>
      <c r="B5" s="458" t="s">
        <v>81</v>
      </c>
      <c r="C5" s="459"/>
      <c r="D5" s="460"/>
      <c r="E5" s="460"/>
      <c r="F5" s="460"/>
      <c r="G5" s="460"/>
      <c r="H5" s="460"/>
      <c r="I5" s="460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</row>
    <row r="6" spans="1:26" ht="16" x14ac:dyDescent="0.2">
      <c r="A6" s="417"/>
      <c r="B6" s="512" t="s">
        <v>82</v>
      </c>
      <c r="C6" s="514" t="s">
        <v>83</v>
      </c>
      <c r="D6" s="520"/>
      <c r="E6" s="521"/>
      <c r="F6" s="420"/>
      <c r="G6" s="420"/>
      <c r="H6" s="420"/>
      <c r="I6" s="420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</row>
    <row r="7" spans="1:26" ht="16" x14ac:dyDescent="0.2">
      <c r="A7" s="417"/>
      <c r="B7" s="473" t="s">
        <v>84</v>
      </c>
      <c r="C7" s="508">
        <v>4.7</v>
      </c>
      <c r="D7" s="420"/>
      <c r="E7" s="420"/>
      <c r="F7" s="420"/>
      <c r="G7" s="420"/>
      <c r="H7" s="420"/>
      <c r="I7" s="420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</row>
    <row r="8" spans="1:26" ht="16" x14ac:dyDescent="0.2">
      <c r="A8" s="417"/>
      <c r="B8" s="473" t="s">
        <v>85</v>
      </c>
      <c r="C8" s="508">
        <v>2.7</v>
      </c>
      <c r="D8" s="420"/>
      <c r="E8" s="420"/>
      <c r="F8" s="420"/>
      <c r="G8" s="420"/>
      <c r="H8" s="420"/>
      <c r="I8" s="420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</row>
    <row r="9" spans="1:26" ht="16" x14ac:dyDescent="0.2">
      <c r="A9" s="417"/>
      <c r="B9" s="473" t="s">
        <v>86</v>
      </c>
      <c r="C9" s="508">
        <v>1.7</v>
      </c>
      <c r="D9" s="420"/>
      <c r="E9" s="420"/>
      <c r="F9" s="420"/>
      <c r="G9" s="420"/>
      <c r="H9" s="420"/>
      <c r="I9" s="420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</row>
    <row r="10" spans="1:26" ht="16" x14ac:dyDescent="0.2">
      <c r="A10" s="417"/>
      <c r="B10" s="444"/>
      <c r="C10" s="445"/>
      <c r="D10" s="420"/>
      <c r="E10" s="420"/>
      <c r="F10" s="420"/>
      <c r="G10" s="420"/>
      <c r="H10" s="420"/>
      <c r="I10" s="420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</row>
    <row r="11" spans="1:26" ht="16" x14ac:dyDescent="0.2">
      <c r="A11" s="417"/>
      <c r="B11" s="455" t="s">
        <v>87</v>
      </c>
      <c r="C11" s="456">
        <v>3.7</v>
      </c>
      <c r="D11" s="505" t="s">
        <v>88</v>
      </c>
      <c r="E11" s="420"/>
      <c r="F11" s="420"/>
      <c r="G11" s="420"/>
      <c r="H11" s="420"/>
      <c r="I11" s="420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</row>
    <row r="12" spans="1:26" ht="16" x14ac:dyDescent="0.2">
      <c r="A12" s="417"/>
      <c r="B12" s="444" t="s">
        <v>461</v>
      </c>
      <c r="C12" s="445"/>
      <c r="D12" s="420"/>
      <c r="E12" s="420"/>
      <c r="F12" s="420"/>
      <c r="G12" s="420"/>
      <c r="H12" s="420"/>
      <c r="I12" s="420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</row>
    <row r="13" spans="1:26" s="406" customFormat="1" ht="15.75" customHeight="1" x14ac:dyDescent="0.2">
      <c r="A13" s="405"/>
      <c r="B13" s="409" t="s">
        <v>89</v>
      </c>
      <c r="C13" s="410">
        <v>1</v>
      </c>
      <c r="D13" s="408" t="s">
        <v>90</v>
      </c>
      <c r="E13" s="407"/>
      <c r="F13" s="407"/>
      <c r="G13" s="407"/>
      <c r="H13" s="407"/>
      <c r="I13" s="407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</row>
    <row r="14" spans="1:26" ht="16" x14ac:dyDescent="0.2">
      <c r="A14" s="417"/>
      <c r="B14" s="444"/>
      <c r="C14" s="445"/>
      <c r="D14" s="420"/>
      <c r="E14" s="420"/>
      <c r="F14" s="420"/>
      <c r="G14" s="420"/>
      <c r="H14" s="420"/>
      <c r="I14" s="420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</row>
    <row r="15" spans="1:26" ht="16" x14ac:dyDescent="0.2">
      <c r="A15" s="510">
        <v>1</v>
      </c>
      <c r="B15" s="458" t="s">
        <v>91</v>
      </c>
      <c r="C15" s="459"/>
      <c r="D15" s="460"/>
      <c r="E15" s="460"/>
      <c r="F15" s="460"/>
      <c r="G15" s="460"/>
      <c r="H15" s="460"/>
      <c r="I15" s="460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</row>
    <row r="16" spans="1:26" ht="32" x14ac:dyDescent="0.2">
      <c r="A16" s="509"/>
      <c r="B16" s="512" t="s">
        <v>92</v>
      </c>
      <c r="C16" s="513" t="s">
        <v>93</v>
      </c>
      <c r="D16" s="420"/>
      <c r="E16" s="420"/>
      <c r="F16" s="420"/>
      <c r="G16" s="420"/>
      <c r="H16" s="420"/>
      <c r="I16" s="420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</row>
    <row r="17" spans="1:26" ht="16" x14ac:dyDescent="0.2">
      <c r="A17" s="509"/>
      <c r="B17" s="515" t="s">
        <v>94</v>
      </c>
      <c r="C17" s="508" t="s">
        <v>95</v>
      </c>
      <c r="D17" s="420"/>
      <c r="E17" s="420"/>
      <c r="F17" s="420"/>
      <c r="G17" s="420"/>
      <c r="H17" s="420"/>
      <c r="I17" s="420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</row>
    <row r="18" spans="1:26" ht="16" x14ac:dyDescent="0.2">
      <c r="A18" s="509"/>
      <c r="B18" s="515" t="s">
        <v>96</v>
      </c>
      <c r="C18" s="508" t="s">
        <v>97</v>
      </c>
      <c r="D18" s="420"/>
      <c r="E18" s="420"/>
      <c r="F18" s="420"/>
      <c r="G18" s="420"/>
      <c r="H18" s="420"/>
      <c r="I18" s="420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</row>
    <row r="19" spans="1:26" ht="16" x14ac:dyDescent="0.2">
      <c r="A19" s="509"/>
      <c r="B19" s="515" t="s">
        <v>98</v>
      </c>
      <c r="C19" s="508" t="s">
        <v>99</v>
      </c>
      <c r="D19" s="420"/>
      <c r="E19" s="420"/>
      <c r="F19" s="420"/>
      <c r="G19" s="420"/>
      <c r="H19" s="420"/>
      <c r="I19" s="420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</row>
    <row r="20" spans="1:26" ht="16" x14ac:dyDescent="0.2">
      <c r="A20" s="509"/>
      <c r="B20" s="515" t="s">
        <v>100</v>
      </c>
      <c r="C20" s="508" t="s">
        <v>101</v>
      </c>
      <c r="D20" s="420"/>
      <c r="E20" s="420"/>
      <c r="F20" s="420"/>
      <c r="G20" s="420"/>
      <c r="H20" s="420"/>
      <c r="I20" s="420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</row>
    <row r="21" spans="1:26" ht="16" x14ac:dyDescent="0.2">
      <c r="A21" s="509"/>
      <c r="B21" s="515" t="s">
        <v>102</v>
      </c>
      <c r="C21" s="508" t="s">
        <v>103</v>
      </c>
      <c r="D21" s="420"/>
      <c r="E21" s="420"/>
      <c r="F21" s="420"/>
      <c r="G21" s="420"/>
      <c r="H21" s="420"/>
      <c r="I21" s="420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</row>
    <row r="22" spans="1:26" ht="16" x14ac:dyDescent="0.2">
      <c r="A22" s="509"/>
      <c r="B22" s="515" t="s">
        <v>104</v>
      </c>
      <c r="C22" s="508" t="s">
        <v>105</v>
      </c>
      <c r="D22" s="420"/>
      <c r="E22" s="420"/>
      <c r="F22" s="420"/>
      <c r="G22" s="420"/>
      <c r="H22" s="420"/>
      <c r="I22" s="420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</row>
    <row r="23" spans="1:26" ht="16" x14ac:dyDescent="0.2">
      <c r="A23" s="509"/>
      <c r="B23" s="515" t="s">
        <v>106</v>
      </c>
      <c r="C23" s="508" t="s">
        <v>107</v>
      </c>
      <c r="D23" s="420"/>
      <c r="E23" s="420"/>
      <c r="F23" s="420"/>
      <c r="G23" s="420"/>
      <c r="H23" s="420"/>
      <c r="I23" s="420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</row>
    <row r="24" spans="1:26" ht="16" x14ac:dyDescent="0.2">
      <c r="A24" s="509"/>
      <c r="B24" s="515" t="s">
        <v>108</v>
      </c>
      <c r="C24" s="508" t="s">
        <v>109</v>
      </c>
      <c r="D24" s="420"/>
      <c r="E24" s="420"/>
      <c r="F24" s="420"/>
      <c r="G24" s="420"/>
      <c r="H24" s="420"/>
      <c r="I24" s="420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</row>
    <row r="25" spans="1:26" ht="16" x14ac:dyDescent="0.2">
      <c r="A25" s="509"/>
      <c r="B25" s="515" t="s">
        <v>110</v>
      </c>
      <c r="C25" s="508">
        <v>1</v>
      </c>
      <c r="D25" s="420"/>
      <c r="E25" s="420"/>
      <c r="F25" s="420"/>
      <c r="G25" s="420"/>
      <c r="H25" s="420"/>
      <c r="I25" s="420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</row>
    <row r="26" spans="1:26" s="406" customFormat="1" ht="15.75" customHeight="1" x14ac:dyDescent="0.2">
      <c r="A26" s="411"/>
      <c r="B26" s="409" t="s">
        <v>111</v>
      </c>
      <c r="C26" s="412">
        <f>C13</f>
        <v>1</v>
      </c>
      <c r="D26" s="407" t="s">
        <v>112</v>
      </c>
      <c r="E26" s="407"/>
      <c r="F26" s="407"/>
      <c r="G26" s="407"/>
      <c r="H26" s="407"/>
      <c r="I26" s="407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</row>
    <row r="27" spans="1:26" s="406" customFormat="1" ht="28.5" customHeight="1" x14ac:dyDescent="0.2">
      <c r="A27" s="411"/>
      <c r="B27" s="409" t="s">
        <v>113</v>
      </c>
      <c r="C27" s="413" t="str">
        <f>C17</f>
        <v>5,00</v>
      </c>
      <c r="D27" s="414" t="s">
        <v>114</v>
      </c>
      <c r="E27" s="414"/>
      <c r="F27" s="414"/>
      <c r="G27" s="407"/>
      <c r="H27" s="407"/>
      <c r="I27" s="407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</row>
    <row r="28" spans="1:26" ht="16" x14ac:dyDescent="0.2">
      <c r="A28" s="509"/>
      <c r="B28" s="455" t="s">
        <v>115</v>
      </c>
      <c r="C28" s="516">
        <f>C26*C27</f>
        <v>5</v>
      </c>
      <c r="D28" s="420" t="s">
        <v>116</v>
      </c>
      <c r="E28" s="420"/>
      <c r="F28" s="420"/>
      <c r="G28" s="420"/>
      <c r="H28" s="420"/>
      <c r="I28" s="420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</row>
    <row r="29" spans="1:26" ht="16" x14ac:dyDescent="0.2">
      <c r="A29" s="509"/>
      <c r="B29" s="444"/>
      <c r="C29" s="445"/>
      <c r="D29" s="420"/>
      <c r="E29" s="420"/>
      <c r="F29" s="420"/>
      <c r="G29" s="420"/>
      <c r="H29" s="420"/>
      <c r="I29" s="420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</row>
    <row r="30" spans="1:26" ht="16" x14ac:dyDescent="0.2">
      <c r="A30" s="510">
        <v>2</v>
      </c>
      <c r="B30" s="458" t="s">
        <v>117</v>
      </c>
      <c r="C30" s="459"/>
      <c r="D30" s="460"/>
      <c r="E30" s="460"/>
      <c r="F30" s="460"/>
      <c r="G30" s="460"/>
      <c r="H30" s="460"/>
      <c r="I30" s="460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</row>
    <row r="31" spans="1:26" ht="32" x14ac:dyDescent="0.2">
      <c r="A31" s="509"/>
      <c r="B31" s="517" t="s">
        <v>118</v>
      </c>
      <c r="C31" s="513" t="s">
        <v>119</v>
      </c>
      <c r="D31" s="420"/>
      <c r="E31" s="420"/>
      <c r="F31" s="420"/>
      <c r="G31" s="420"/>
      <c r="H31" s="420"/>
      <c r="I31" s="420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</row>
    <row r="32" spans="1:26" ht="16" x14ac:dyDescent="0.2">
      <c r="A32" s="509"/>
      <c r="B32" s="515" t="s">
        <v>120</v>
      </c>
      <c r="C32" s="508">
        <v>0</v>
      </c>
      <c r="D32" s="420"/>
      <c r="E32" s="420"/>
      <c r="F32" s="420"/>
      <c r="G32" s="420"/>
      <c r="H32" s="420"/>
      <c r="I32" s="420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</row>
    <row r="33" spans="1:26" ht="16" x14ac:dyDescent="0.2">
      <c r="A33" s="509"/>
      <c r="B33" s="515" t="s">
        <v>121</v>
      </c>
      <c r="C33" s="508">
        <v>0.1</v>
      </c>
      <c r="D33" s="420"/>
      <c r="E33" s="420"/>
      <c r="F33" s="420"/>
      <c r="G33" s="420"/>
      <c r="H33" s="420"/>
      <c r="I33" s="420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</row>
    <row r="34" spans="1:26" ht="16" x14ac:dyDescent="0.2">
      <c r="A34" s="509"/>
      <c r="B34" s="515" t="s">
        <v>122</v>
      </c>
      <c r="C34" s="508">
        <v>0.15</v>
      </c>
      <c r="D34" s="420"/>
      <c r="E34" s="420"/>
      <c r="F34" s="420"/>
      <c r="G34" s="420"/>
      <c r="H34" s="420"/>
      <c r="I34" s="420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</row>
    <row r="35" spans="1:26" ht="16" x14ac:dyDescent="0.2">
      <c r="A35" s="509"/>
      <c r="B35" s="515" t="s">
        <v>123</v>
      </c>
      <c r="C35" s="508">
        <v>0.2</v>
      </c>
      <c r="D35" s="420"/>
      <c r="E35" s="420"/>
      <c r="F35" s="420"/>
      <c r="G35" s="420"/>
      <c r="H35" s="420"/>
      <c r="I35" s="420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</row>
    <row r="36" spans="1:26" ht="16" x14ac:dyDescent="0.2">
      <c r="A36" s="509"/>
      <c r="B36" s="515" t="s">
        <v>124</v>
      </c>
      <c r="C36" s="508">
        <v>0.25</v>
      </c>
      <c r="D36" s="420"/>
      <c r="E36" s="420"/>
      <c r="F36" s="420"/>
      <c r="G36" s="420"/>
      <c r="H36" s="420"/>
      <c r="I36" s="420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</row>
    <row r="37" spans="1:26" ht="16" x14ac:dyDescent="0.2">
      <c r="A37" s="509"/>
      <c r="B37" s="515" t="s">
        <v>125</v>
      </c>
      <c r="C37" s="508">
        <v>0.35</v>
      </c>
      <c r="D37" s="420"/>
      <c r="E37" s="420"/>
      <c r="F37" s="420"/>
      <c r="G37" s="420"/>
      <c r="H37" s="420"/>
      <c r="I37" s="420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</row>
    <row r="38" spans="1:26" s="406" customFormat="1" ht="15.75" customHeight="1" x14ac:dyDescent="0.2">
      <c r="A38" s="411"/>
      <c r="B38" s="409" t="s">
        <v>111</v>
      </c>
      <c r="C38" s="413">
        <f>C13</f>
        <v>1</v>
      </c>
      <c r="D38" s="407" t="s">
        <v>112</v>
      </c>
      <c r="E38" s="407"/>
      <c r="F38" s="407"/>
      <c r="G38" s="407"/>
      <c r="H38" s="407"/>
      <c r="I38" s="407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</row>
    <row r="39" spans="1:26" s="406" customFormat="1" ht="15.75" customHeight="1" x14ac:dyDescent="0.2">
      <c r="A39" s="411"/>
      <c r="B39" s="409" t="s">
        <v>113</v>
      </c>
      <c r="C39" s="413">
        <f>C34</f>
        <v>0.15</v>
      </c>
      <c r="D39" s="407"/>
      <c r="E39" s="407"/>
      <c r="F39" s="407"/>
      <c r="G39" s="407"/>
      <c r="H39" s="407"/>
      <c r="I39" s="407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</row>
    <row r="40" spans="1:26" ht="16" x14ac:dyDescent="0.2">
      <c r="A40" s="509"/>
      <c r="B40" s="455" t="s">
        <v>126</v>
      </c>
      <c r="C40" s="456">
        <f>C38*C39</f>
        <v>0.15</v>
      </c>
      <c r="D40" s="420" t="s">
        <v>116</v>
      </c>
      <c r="E40" s="420"/>
      <c r="F40" s="420"/>
      <c r="G40" s="420"/>
      <c r="H40" s="420"/>
      <c r="I40" s="420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</row>
    <row r="41" spans="1:26" ht="16" x14ac:dyDescent="0.2">
      <c r="A41" s="509"/>
      <c r="B41" s="444"/>
      <c r="C41" s="445"/>
      <c r="D41" s="420"/>
      <c r="E41" s="420"/>
      <c r="F41" s="420"/>
      <c r="G41" s="420"/>
      <c r="H41" s="420"/>
      <c r="I41" s="420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</row>
    <row r="42" spans="1:26" ht="16" x14ac:dyDescent="0.2">
      <c r="A42" s="510">
        <v>3</v>
      </c>
      <c r="B42" s="458" t="s">
        <v>127</v>
      </c>
      <c r="C42" s="459"/>
      <c r="D42" s="460"/>
      <c r="E42" s="460"/>
      <c r="F42" s="460"/>
      <c r="G42" s="460"/>
      <c r="H42" s="460"/>
      <c r="I42" s="460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</row>
    <row r="43" spans="1:26" ht="16" x14ac:dyDescent="0.2">
      <c r="A43" s="509"/>
      <c r="B43" s="512" t="s">
        <v>128</v>
      </c>
      <c r="C43" s="514" t="s">
        <v>129</v>
      </c>
      <c r="D43" s="420"/>
      <c r="E43" s="420"/>
      <c r="F43" s="420"/>
      <c r="G43" s="420"/>
      <c r="H43" s="420"/>
      <c r="I43" s="420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</row>
    <row r="44" spans="1:26" ht="16" x14ac:dyDescent="0.2">
      <c r="A44" s="509"/>
      <c r="B44" s="515" t="s">
        <v>130</v>
      </c>
      <c r="C44" s="508">
        <v>0.25</v>
      </c>
      <c r="D44" s="420"/>
      <c r="E44" s="420"/>
      <c r="F44" s="420"/>
      <c r="G44" s="420"/>
      <c r="H44" s="420"/>
      <c r="I44" s="420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</row>
    <row r="45" spans="1:26" ht="16" x14ac:dyDescent="0.2">
      <c r="A45" s="509"/>
      <c r="B45" s="515" t="s">
        <v>131</v>
      </c>
      <c r="C45" s="508">
        <v>0.15</v>
      </c>
      <c r="D45" s="420"/>
      <c r="E45" s="420"/>
      <c r="F45" s="420"/>
      <c r="G45" s="420"/>
      <c r="H45" s="420"/>
      <c r="I45" s="420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</row>
    <row r="46" spans="1:26" ht="16" x14ac:dyDescent="0.2">
      <c r="A46" s="509"/>
      <c r="B46" s="515" t="s">
        <v>120</v>
      </c>
      <c r="C46" s="508">
        <v>0</v>
      </c>
      <c r="D46" s="420"/>
      <c r="E46" s="420"/>
      <c r="F46" s="420"/>
      <c r="G46" s="420"/>
      <c r="H46" s="420"/>
      <c r="I46" s="420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</row>
    <row r="47" spans="1:26" s="406" customFormat="1" ht="15.75" customHeight="1" x14ac:dyDescent="0.2">
      <c r="A47" s="411"/>
      <c r="B47" s="409" t="s">
        <v>111</v>
      </c>
      <c r="C47" s="413">
        <f>C13</f>
        <v>1</v>
      </c>
      <c r="D47" s="407" t="s">
        <v>112</v>
      </c>
      <c r="E47" s="407"/>
      <c r="F47" s="407"/>
      <c r="G47" s="407"/>
      <c r="H47" s="407"/>
      <c r="I47" s="407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</row>
    <row r="48" spans="1:26" s="406" customFormat="1" ht="16" x14ac:dyDescent="0.2">
      <c r="A48" s="411"/>
      <c r="B48" s="409" t="s">
        <v>113</v>
      </c>
      <c r="C48" s="413">
        <f>C46</f>
        <v>0</v>
      </c>
      <c r="D48" s="407"/>
      <c r="E48" s="407"/>
      <c r="F48" s="407"/>
      <c r="G48" s="407"/>
      <c r="H48" s="407"/>
      <c r="I48" s="407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5"/>
      <c r="V48" s="405"/>
      <c r="W48" s="405"/>
      <c r="X48" s="405"/>
      <c r="Y48" s="405"/>
      <c r="Z48" s="405"/>
    </row>
    <row r="49" spans="1:26" ht="16" x14ac:dyDescent="0.2">
      <c r="A49" s="509"/>
      <c r="B49" s="455" t="s">
        <v>132</v>
      </c>
      <c r="C49" s="456">
        <f>C47*C48</f>
        <v>0</v>
      </c>
      <c r="D49" s="420" t="s">
        <v>116</v>
      </c>
      <c r="E49" s="420"/>
      <c r="F49" s="420"/>
      <c r="G49" s="420"/>
      <c r="H49" s="420"/>
      <c r="I49" s="420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</row>
    <row r="50" spans="1:26" ht="16" x14ac:dyDescent="0.2">
      <c r="A50" s="509"/>
      <c r="B50" s="444"/>
      <c r="C50" s="420"/>
      <c r="D50" s="420"/>
      <c r="E50" s="420"/>
      <c r="F50" s="420"/>
      <c r="G50" s="420"/>
      <c r="H50" s="420"/>
      <c r="I50" s="420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</row>
    <row r="51" spans="1:26" ht="16" x14ac:dyDescent="0.2">
      <c r="A51" s="510">
        <v>4</v>
      </c>
      <c r="B51" s="458" t="s">
        <v>133</v>
      </c>
      <c r="C51" s="420"/>
      <c r="D51" s="460"/>
      <c r="E51" s="460"/>
      <c r="F51" s="460"/>
      <c r="G51" s="460"/>
      <c r="H51" s="460"/>
      <c r="I51" s="460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</row>
    <row r="52" spans="1:26" ht="32" x14ac:dyDescent="0.2">
      <c r="A52" s="509"/>
      <c r="B52" s="512" t="s">
        <v>134</v>
      </c>
      <c r="C52" s="513" t="s">
        <v>135</v>
      </c>
      <c r="D52" s="420"/>
      <c r="E52" s="420"/>
      <c r="F52" s="420"/>
      <c r="G52" s="420"/>
      <c r="H52" s="420"/>
      <c r="I52" s="420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</row>
    <row r="53" spans="1:26" ht="16" x14ac:dyDescent="0.2">
      <c r="A53" s="509"/>
      <c r="B53" s="473" t="s">
        <v>136</v>
      </c>
      <c r="C53" s="508">
        <v>0.1</v>
      </c>
      <c r="D53" s="420"/>
      <c r="E53" s="420"/>
      <c r="F53" s="420"/>
      <c r="G53" s="420"/>
      <c r="H53" s="420"/>
      <c r="I53" s="420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</row>
    <row r="54" spans="1:26" ht="16" x14ac:dyDescent="0.2">
      <c r="A54" s="509"/>
      <c r="B54" s="473" t="s">
        <v>137</v>
      </c>
      <c r="C54" s="508">
        <v>0.2</v>
      </c>
      <c r="D54" s="420"/>
      <c r="E54" s="420"/>
      <c r="F54" s="420"/>
      <c r="G54" s="420"/>
      <c r="H54" s="420"/>
      <c r="I54" s="420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</row>
    <row r="55" spans="1:26" ht="32" x14ac:dyDescent="0.2">
      <c r="A55" s="509"/>
      <c r="B55" s="473" t="s">
        <v>437</v>
      </c>
      <c r="C55" s="508">
        <v>0.5</v>
      </c>
      <c r="D55" s="420"/>
      <c r="E55" s="420"/>
      <c r="F55" s="420"/>
      <c r="G55" s="420"/>
      <c r="H55" s="420"/>
      <c r="I55" s="420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</row>
    <row r="56" spans="1:26" ht="32" x14ac:dyDescent="0.2">
      <c r="A56" s="509"/>
      <c r="B56" s="473" t="s">
        <v>138</v>
      </c>
      <c r="C56" s="508">
        <v>0.7</v>
      </c>
      <c r="D56" s="420"/>
      <c r="E56" s="420"/>
      <c r="F56" s="420"/>
      <c r="G56" s="420"/>
      <c r="H56" s="420"/>
      <c r="I56" s="420"/>
      <c r="J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</row>
    <row r="57" spans="1:26" s="406" customFormat="1" ht="16" x14ac:dyDescent="0.2">
      <c r="A57" s="411"/>
      <c r="B57" s="409" t="s">
        <v>111</v>
      </c>
      <c r="C57" s="413">
        <f>C13</f>
        <v>1</v>
      </c>
      <c r="D57" s="407" t="s">
        <v>112</v>
      </c>
      <c r="E57" s="407"/>
      <c r="F57" s="407"/>
      <c r="G57" s="407"/>
      <c r="H57" s="407"/>
      <c r="I57" s="407"/>
      <c r="J57" s="405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5"/>
      <c r="V57" s="405"/>
      <c r="W57" s="405"/>
      <c r="X57" s="405"/>
      <c r="Y57" s="405"/>
      <c r="Z57" s="405"/>
    </row>
    <row r="58" spans="1:26" s="406" customFormat="1" ht="16" x14ac:dyDescent="0.2">
      <c r="A58" s="411"/>
      <c r="B58" s="409" t="s">
        <v>139</v>
      </c>
      <c r="C58" s="413">
        <v>0.1</v>
      </c>
      <c r="D58" s="407"/>
      <c r="E58" s="407"/>
      <c r="F58" s="407"/>
      <c r="G58" s="407"/>
      <c r="H58" s="407"/>
      <c r="I58" s="407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</row>
    <row r="59" spans="1:26" ht="16" x14ac:dyDescent="0.2">
      <c r="A59" s="509"/>
      <c r="B59" s="455" t="s">
        <v>140</v>
      </c>
      <c r="C59" s="456">
        <f>C57*C58</f>
        <v>0.1</v>
      </c>
      <c r="D59" s="420" t="s">
        <v>116</v>
      </c>
      <c r="E59" s="420"/>
      <c r="F59" s="420"/>
      <c r="G59" s="420"/>
      <c r="H59" s="420"/>
      <c r="I59" s="420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</row>
    <row r="60" spans="1:26" ht="16" x14ac:dyDescent="0.2">
      <c r="A60" s="417"/>
      <c r="B60" s="444"/>
      <c r="C60" s="445"/>
      <c r="D60" s="420"/>
      <c r="E60" s="420"/>
      <c r="F60" s="420"/>
      <c r="G60" s="420"/>
      <c r="H60" s="420"/>
      <c r="I60" s="420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</row>
    <row r="61" spans="1:26" ht="16" x14ac:dyDescent="0.2">
      <c r="A61" s="510">
        <v>5</v>
      </c>
      <c r="B61" s="458" t="s">
        <v>141</v>
      </c>
      <c r="C61" s="459"/>
      <c r="D61" s="460"/>
      <c r="E61" s="460"/>
      <c r="F61" s="460"/>
      <c r="G61" s="460"/>
      <c r="H61" s="460"/>
      <c r="I61" s="460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7"/>
    </row>
    <row r="62" spans="1:26" ht="16" x14ac:dyDescent="0.2">
      <c r="A62" s="417"/>
      <c r="B62" s="444"/>
      <c r="C62" s="445"/>
      <c r="D62" s="420"/>
      <c r="E62" s="420"/>
      <c r="F62" s="420"/>
      <c r="G62" s="420"/>
      <c r="H62" s="420"/>
      <c r="I62" s="420"/>
      <c r="J62" s="417"/>
      <c r="K62" s="417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</row>
    <row r="63" spans="1:26" ht="16" x14ac:dyDescent="0.2">
      <c r="A63" s="511" t="s">
        <v>142</v>
      </c>
      <c r="B63" s="458" t="s">
        <v>143</v>
      </c>
      <c r="C63" s="459"/>
      <c r="D63" s="460"/>
      <c r="E63" s="460"/>
      <c r="F63" s="460"/>
      <c r="G63" s="460"/>
      <c r="H63" s="460"/>
      <c r="I63" s="460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</row>
    <row r="64" spans="1:26" ht="96" x14ac:dyDescent="0.2">
      <c r="A64" s="417"/>
      <c r="B64" s="503" t="s">
        <v>438</v>
      </c>
      <c r="C64" s="504" t="s">
        <v>129</v>
      </c>
      <c r="D64" s="420"/>
      <c r="E64" s="420"/>
      <c r="F64" s="420"/>
      <c r="G64" s="420"/>
      <c r="H64" s="420"/>
      <c r="I64" s="420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417"/>
      <c r="V64" s="417"/>
      <c r="W64" s="417"/>
      <c r="X64" s="417"/>
      <c r="Y64" s="417"/>
      <c r="Z64" s="417"/>
    </row>
    <row r="65" spans="1:26" ht="16" x14ac:dyDescent="0.2">
      <c r="A65" s="417"/>
      <c r="B65" s="507" t="s">
        <v>144</v>
      </c>
      <c r="C65" s="508">
        <v>1.25</v>
      </c>
      <c r="D65" s="420"/>
      <c r="E65" s="420"/>
      <c r="F65" s="420"/>
      <c r="G65" s="420"/>
      <c r="H65" s="420"/>
      <c r="I65" s="420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</row>
    <row r="66" spans="1:26" ht="16" x14ac:dyDescent="0.2">
      <c r="A66" s="417"/>
      <c r="B66" s="507" t="s">
        <v>145</v>
      </c>
      <c r="C66" s="508">
        <v>1</v>
      </c>
      <c r="D66" s="420"/>
      <c r="E66" s="420"/>
      <c r="F66" s="420"/>
      <c r="G66" s="420"/>
      <c r="H66" s="420"/>
      <c r="I66" s="420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</row>
    <row r="67" spans="1:26" ht="16" x14ac:dyDescent="0.2">
      <c r="A67" s="417"/>
      <c r="B67" s="507" t="s">
        <v>146</v>
      </c>
      <c r="C67" s="508">
        <v>0.75</v>
      </c>
      <c r="D67" s="420"/>
      <c r="E67" s="420"/>
      <c r="F67" s="420"/>
      <c r="G67" s="420"/>
      <c r="H67" s="420"/>
      <c r="I67" s="420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</row>
    <row r="68" spans="1:26" ht="16" x14ac:dyDescent="0.2">
      <c r="A68" s="417"/>
      <c r="B68" s="507" t="s">
        <v>147</v>
      </c>
      <c r="C68" s="508">
        <v>0.5</v>
      </c>
      <c r="D68" s="420"/>
      <c r="E68" s="420"/>
      <c r="F68" s="420"/>
      <c r="G68" s="420"/>
      <c r="H68" s="420"/>
      <c r="I68" s="420"/>
      <c r="J68" s="417"/>
      <c r="K68" s="417"/>
      <c r="L68" s="417"/>
      <c r="M68" s="417"/>
      <c r="N68" s="417"/>
      <c r="O68" s="417"/>
      <c r="P68" s="417"/>
      <c r="Q68" s="417"/>
      <c r="R68" s="417"/>
      <c r="S68" s="417"/>
      <c r="T68" s="417"/>
      <c r="U68" s="417"/>
      <c r="V68" s="417"/>
      <c r="W68" s="417"/>
      <c r="X68" s="417"/>
      <c r="Y68" s="417"/>
      <c r="Z68" s="417"/>
    </row>
    <row r="69" spans="1:26" ht="16" x14ac:dyDescent="0.2">
      <c r="A69" s="417"/>
      <c r="B69" s="507" t="s">
        <v>148</v>
      </c>
      <c r="C69" s="508">
        <v>0.25</v>
      </c>
      <c r="D69" s="420"/>
      <c r="E69" s="420"/>
      <c r="F69" s="420"/>
      <c r="G69" s="420"/>
      <c r="H69" s="420"/>
      <c r="I69" s="420"/>
      <c r="J69" s="417"/>
      <c r="K69" s="417"/>
      <c r="L69" s="417"/>
      <c r="M69" s="417"/>
      <c r="N69" s="417"/>
      <c r="O69" s="417"/>
      <c r="P69" s="417"/>
      <c r="Q69" s="417"/>
      <c r="R69" s="417"/>
      <c r="S69" s="417"/>
      <c r="T69" s="417"/>
      <c r="U69" s="417"/>
      <c r="V69" s="417"/>
      <c r="W69" s="417"/>
      <c r="X69" s="417"/>
      <c r="Y69" s="417"/>
      <c r="Z69" s="417"/>
    </row>
    <row r="70" spans="1:26" ht="16" x14ac:dyDescent="0.2">
      <c r="A70" s="417"/>
      <c r="B70" s="507" t="s">
        <v>149</v>
      </c>
      <c r="C70" s="508">
        <v>0.05</v>
      </c>
      <c r="D70" s="420"/>
      <c r="E70" s="420"/>
      <c r="F70" s="420"/>
      <c r="G70" s="420"/>
      <c r="H70" s="420"/>
      <c r="I70" s="420"/>
      <c r="J70" s="417"/>
      <c r="K70" s="417"/>
      <c r="L70" s="417"/>
      <c r="M70" s="417"/>
      <c r="N70" s="417"/>
      <c r="O70" s="417"/>
      <c r="P70" s="417"/>
      <c r="Q70" s="417"/>
      <c r="R70" s="417"/>
      <c r="S70" s="417"/>
      <c r="T70" s="417"/>
      <c r="U70" s="417"/>
      <c r="V70" s="417"/>
      <c r="W70" s="417"/>
      <c r="X70" s="417"/>
      <c r="Y70" s="417"/>
      <c r="Z70" s="417"/>
    </row>
    <row r="71" spans="1:26" s="406" customFormat="1" ht="16" x14ac:dyDescent="0.2">
      <c r="A71" s="405"/>
      <c r="B71" s="409" t="s">
        <v>150</v>
      </c>
      <c r="C71" s="409">
        <v>0</v>
      </c>
      <c r="D71" s="407"/>
      <c r="E71" s="407"/>
      <c r="F71" s="407"/>
      <c r="G71" s="407"/>
      <c r="H71" s="407"/>
      <c r="I71" s="407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</row>
    <row r="72" spans="1:26" s="406" customFormat="1" ht="16" x14ac:dyDescent="0.2">
      <c r="A72" s="405"/>
      <c r="B72" s="409" t="s">
        <v>139</v>
      </c>
      <c r="C72" s="413">
        <v>0</v>
      </c>
      <c r="D72" s="407"/>
      <c r="E72" s="407"/>
      <c r="F72" s="407"/>
      <c r="G72" s="407"/>
      <c r="H72" s="407"/>
      <c r="I72" s="407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</row>
    <row r="73" spans="1:26" ht="16" x14ac:dyDescent="0.2">
      <c r="A73" s="417"/>
      <c r="B73" s="455" t="s">
        <v>151</v>
      </c>
      <c r="C73" s="456">
        <f>C71*C72</f>
        <v>0</v>
      </c>
      <c r="D73" s="420" t="s">
        <v>116</v>
      </c>
      <c r="E73" s="420"/>
      <c r="F73" s="420"/>
      <c r="G73" s="420"/>
      <c r="H73" s="420"/>
      <c r="I73" s="420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7"/>
      <c r="U73" s="417"/>
      <c r="V73" s="417"/>
      <c r="W73" s="417"/>
      <c r="X73" s="417"/>
      <c r="Y73" s="417"/>
      <c r="Z73" s="417"/>
    </row>
    <row r="74" spans="1:26" ht="16" x14ac:dyDescent="0.2">
      <c r="A74" s="417"/>
      <c r="B74" s="444"/>
      <c r="C74" s="445"/>
      <c r="D74" s="505"/>
      <c r="E74" s="420"/>
      <c r="F74" s="420"/>
      <c r="G74" s="420"/>
      <c r="H74" s="420"/>
      <c r="I74" s="420"/>
      <c r="J74" s="417"/>
      <c r="K74" s="417"/>
      <c r="L74" s="417"/>
      <c r="M74" s="417"/>
      <c r="N74" s="417"/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</row>
    <row r="75" spans="1:26" ht="16" x14ac:dyDescent="0.2">
      <c r="A75" s="457" t="s">
        <v>152</v>
      </c>
      <c r="B75" s="502" t="s">
        <v>153</v>
      </c>
      <c r="C75" s="459"/>
      <c r="D75" s="460"/>
      <c r="E75" s="460"/>
      <c r="F75" s="460"/>
      <c r="G75" s="460"/>
      <c r="H75" s="460"/>
      <c r="I75" s="460"/>
      <c r="J75" s="457"/>
      <c r="K75" s="457"/>
      <c r="L75" s="457"/>
      <c r="M75" s="457"/>
      <c r="N75" s="457"/>
      <c r="O75" s="457"/>
      <c r="P75" s="457"/>
      <c r="Q75" s="457"/>
      <c r="R75" s="457"/>
      <c r="S75" s="457"/>
      <c r="T75" s="457"/>
      <c r="U75" s="457"/>
      <c r="V75" s="457"/>
      <c r="W75" s="457"/>
      <c r="X75" s="457"/>
      <c r="Y75" s="457"/>
      <c r="Z75" s="457"/>
    </row>
    <row r="76" spans="1:26" ht="80" x14ac:dyDescent="0.2">
      <c r="A76" s="417"/>
      <c r="B76" s="503" t="s">
        <v>439</v>
      </c>
      <c r="C76" s="504" t="s">
        <v>129</v>
      </c>
      <c r="D76" s="420"/>
      <c r="E76" s="420"/>
      <c r="F76" s="420"/>
      <c r="G76" s="420"/>
      <c r="H76" s="420"/>
      <c r="I76" s="420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</row>
    <row r="77" spans="1:26" ht="16" x14ac:dyDescent="0.2">
      <c r="A77" s="506"/>
      <c r="B77" s="507" t="s">
        <v>144</v>
      </c>
      <c r="C77" s="508">
        <v>2.5</v>
      </c>
      <c r="D77" s="505"/>
      <c r="E77" s="505"/>
      <c r="F77" s="505"/>
      <c r="G77" s="505"/>
      <c r="H77" s="505"/>
      <c r="I77" s="505"/>
      <c r="J77" s="506"/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</row>
    <row r="78" spans="1:26" ht="16" x14ac:dyDescent="0.2">
      <c r="A78" s="506"/>
      <c r="B78" s="507" t="s">
        <v>145</v>
      </c>
      <c r="C78" s="508">
        <v>2</v>
      </c>
      <c r="D78" s="505"/>
      <c r="E78" s="505"/>
      <c r="F78" s="505"/>
      <c r="G78" s="505"/>
      <c r="H78" s="505"/>
      <c r="I78" s="505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6"/>
      <c r="U78" s="506"/>
      <c r="V78" s="506"/>
      <c r="W78" s="506"/>
      <c r="X78" s="506"/>
      <c r="Y78" s="506"/>
      <c r="Z78" s="506"/>
    </row>
    <row r="79" spans="1:26" ht="16" x14ac:dyDescent="0.2">
      <c r="A79" s="506"/>
      <c r="B79" s="507" t="s">
        <v>146</v>
      </c>
      <c r="C79" s="508">
        <v>1.5</v>
      </c>
      <c r="D79" s="505"/>
      <c r="E79" s="505"/>
      <c r="F79" s="505"/>
      <c r="G79" s="505"/>
      <c r="H79" s="505"/>
      <c r="I79" s="505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</row>
    <row r="80" spans="1:26" ht="16" x14ac:dyDescent="0.2">
      <c r="A80" s="506"/>
      <c r="B80" s="507" t="s">
        <v>147</v>
      </c>
      <c r="C80" s="508">
        <v>1</v>
      </c>
      <c r="D80" s="505"/>
      <c r="E80" s="505"/>
      <c r="F80" s="505"/>
      <c r="G80" s="505"/>
      <c r="H80" s="505"/>
      <c r="I80" s="505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</row>
    <row r="81" spans="1:26" ht="16" x14ac:dyDescent="0.2">
      <c r="A81" s="506"/>
      <c r="B81" s="507" t="s">
        <v>148</v>
      </c>
      <c r="C81" s="508">
        <v>0.5</v>
      </c>
      <c r="D81" s="505"/>
      <c r="E81" s="505"/>
      <c r="F81" s="505"/>
      <c r="G81" s="505"/>
      <c r="H81" s="505"/>
      <c r="I81" s="505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06"/>
      <c r="U81" s="506"/>
      <c r="V81" s="506"/>
      <c r="W81" s="506"/>
      <c r="X81" s="506"/>
      <c r="Y81" s="506"/>
      <c r="Z81" s="506"/>
    </row>
    <row r="82" spans="1:26" ht="16" x14ac:dyDescent="0.2">
      <c r="A82" s="417"/>
      <c r="B82" s="507" t="s">
        <v>149</v>
      </c>
      <c r="C82" s="508">
        <v>0.25</v>
      </c>
      <c r="D82" s="420"/>
      <c r="E82" s="420"/>
      <c r="F82" s="420"/>
      <c r="G82" s="420"/>
      <c r="H82" s="420"/>
      <c r="I82" s="420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417"/>
    </row>
    <row r="83" spans="1:26" s="406" customFormat="1" ht="16" x14ac:dyDescent="0.2">
      <c r="A83" s="405"/>
      <c r="B83" s="409" t="s">
        <v>150</v>
      </c>
      <c r="C83" s="409">
        <v>1</v>
      </c>
      <c r="D83" s="407"/>
      <c r="E83" s="407"/>
      <c r="F83" s="407"/>
      <c r="G83" s="407"/>
      <c r="H83" s="407"/>
      <c r="I83" s="407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</row>
    <row r="84" spans="1:26" s="406" customFormat="1" ht="16" x14ac:dyDescent="0.2">
      <c r="A84" s="405"/>
      <c r="B84" s="409" t="s">
        <v>139</v>
      </c>
      <c r="C84" s="413">
        <f>C80</f>
        <v>1</v>
      </c>
      <c r="D84" s="407"/>
      <c r="E84" s="407"/>
      <c r="F84" s="407"/>
      <c r="G84" s="407"/>
      <c r="H84" s="407"/>
      <c r="I84" s="407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5"/>
    </row>
    <row r="85" spans="1:26" ht="16" x14ac:dyDescent="0.2">
      <c r="A85" s="417"/>
      <c r="B85" s="455" t="s">
        <v>154</v>
      </c>
      <c r="C85" s="456">
        <f>C83*C84</f>
        <v>1</v>
      </c>
      <c r="D85" s="420" t="s">
        <v>116</v>
      </c>
      <c r="E85" s="420"/>
      <c r="F85" s="420"/>
      <c r="G85" s="420"/>
      <c r="H85" s="420"/>
      <c r="I85" s="420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417"/>
      <c r="Z85" s="417"/>
    </row>
    <row r="86" spans="1:26" ht="16" x14ac:dyDescent="0.2">
      <c r="A86" s="417"/>
      <c r="B86" s="444"/>
      <c r="C86" s="445"/>
      <c r="D86" s="420"/>
      <c r="E86" s="420"/>
      <c r="F86" s="420"/>
      <c r="G86" s="420"/>
      <c r="H86" s="420"/>
      <c r="I86" s="420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  <c r="Z86" s="417"/>
    </row>
    <row r="87" spans="1:26" ht="16" x14ac:dyDescent="0.2">
      <c r="A87" s="457" t="s">
        <v>155</v>
      </c>
      <c r="B87" s="502" t="s">
        <v>156</v>
      </c>
      <c r="C87" s="459"/>
      <c r="D87" s="460"/>
      <c r="E87" s="460"/>
      <c r="F87" s="460"/>
      <c r="G87" s="460"/>
      <c r="H87" s="460"/>
      <c r="I87" s="460"/>
      <c r="J87" s="457"/>
      <c r="K87" s="457"/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</row>
    <row r="88" spans="1:26" ht="48" x14ac:dyDescent="0.2">
      <c r="A88" s="417"/>
      <c r="B88" s="503" t="s">
        <v>440</v>
      </c>
      <c r="C88" s="504" t="s">
        <v>129</v>
      </c>
      <c r="D88" s="420"/>
      <c r="E88" s="420"/>
      <c r="F88" s="420"/>
      <c r="G88" s="420"/>
      <c r="H88" s="420"/>
      <c r="I88" s="420"/>
      <c r="J88" s="417"/>
      <c r="K88" s="417"/>
      <c r="L88" s="417"/>
      <c r="M88" s="417"/>
      <c r="N88" s="417"/>
      <c r="O88" s="417"/>
      <c r="P88" s="417"/>
      <c r="Q88" s="417"/>
      <c r="R88" s="417"/>
      <c r="S88" s="417"/>
      <c r="T88" s="417"/>
      <c r="U88" s="417"/>
      <c r="V88" s="417"/>
      <c r="W88" s="417"/>
      <c r="X88" s="417"/>
      <c r="Y88" s="417"/>
      <c r="Z88" s="417"/>
    </row>
    <row r="89" spans="1:26" ht="32" x14ac:dyDescent="0.2">
      <c r="A89" s="417"/>
      <c r="B89" s="473" t="s">
        <v>157</v>
      </c>
      <c r="C89" s="474">
        <v>1.5</v>
      </c>
      <c r="D89" s="420"/>
      <c r="E89" s="420"/>
      <c r="F89" s="420"/>
      <c r="G89" s="420"/>
      <c r="H89" s="420"/>
      <c r="I89" s="420"/>
      <c r="J89" s="417"/>
      <c r="K89" s="417"/>
      <c r="L89" s="417"/>
      <c r="M89" s="417"/>
      <c r="N89" s="417"/>
      <c r="O89" s="417"/>
      <c r="P89" s="417"/>
      <c r="Q89" s="417"/>
      <c r="R89" s="417"/>
      <c r="S89" s="417"/>
      <c r="T89" s="417"/>
      <c r="U89" s="417"/>
      <c r="V89" s="417"/>
      <c r="W89" s="417"/>
      <c r="X89" s="417"/>
      <c r="Y89" s="417"/>
      <c r="Z89" s="417"/>
    </row>
    <row r="90" spans="1:26" ht="32" x14ac:dyDescent="0.2">
      <c r="A90" s="417"/>
      <c r="B90" s="473" t="s">
        <v>158</v>
      </c>
      <c r="C90" s="474">
        <v>1.4</v>
      </c>
      <c r="D90" s="420"/>
      <c r="E90" s="420"/>
      <c r="F90" s="420"/>
      <c r="G90" s="420"/>
      <c r="H90" s="420"/>
      <c r="I90" s="420"/>
      <c r="J90" s="417"/>
      <c r="K90" s="417"/>
      <c r="L90" s="417"/>
      <c r="M90" s="417"/>
      <c r="N90" s="417"/>
      <c r="O90" s="417"/>
      <c r="P90" s="417"/>
      <c r="Q90" s="417"/>
      <c r="R90" s="417"/>
      <c r="S90" s="417"/>
      <c r="T90" s="417"/>
      <c r="U90" s="417"/>
      <c r="V90" s="417"/>
      <c r="W90" s="417"/>
      <c r="X90" s="417"/>
      <c r="Y90" s="417"/>
      <c r="Z90" s="417"/>
    </row>
    <row r="91" spans="1:26" ht="32" x14ac:dyDescent="0.2">
      <c r="A91" s="417"/>
      <c r="B91" s="473" t="s">
        <v>159</v>
      </c>
      <c r="C91" s="474">
        <v>1.3</v>
      </c>
      <c r="D91" s="420"/>
      <c r="E91" s="420"/>
      <c r="F91" s="420"/>
      <c r="G91" s="420"/>
      <c r="H91" s="420"/>
      <c r="I91" s="420"/>
      <c r="J91" s="417"/>
      <c r="K91" s="417"/>
      <c r="L91" s="417"/>
      <c r="M91" s="417"/>
      <c r="N91" s="417"/>
      <c r="O91" s="417"/>
      <c r="P91" s="417"/>
      <c r="Q91" s="417"/>
      <c r="R91" s="417"/>
      <c r="S91" s="417"/>
      <c r="T91" s="417"/>
      <c r="U91" s="417"/>
      <c r="V91" s="417"/>
      <c r="W91" s="417"/>
      <c r="X91" s="417"/>
      <c r="Y91" s="417"/>
      <c r="Z91" s="417"/>
    </row>
    <row r="92" spans="1:26" ht="32" x14ac:dyDescent="0.2">
      <c r="A92" s="417"/>
      <c r="B92" s="473" t="s">
        <v>160</v>
      </c>
      <c r="C92" s="474">
        <v>1.2</v>
      </c>
      <c r="D92" s="420"/>
      <c r="E92" s="420"/>
      <c r="F92" s="420"/>
      <c r="G92" s="420"/>
      <c r="H92" s="420"/>
      <c r="I92" s="420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</row>
    <row r="93" spans="1:26" s="406" customFormat="1" ht="16" x14ac:dyDescent="0.2">
      <c r="A93" s="405"/>
      <c r="B93" s="409" t="s">
        <v>161</v>
      </c>
      <c r="C93" s="409">
        <v>0</v>
      </c>
      <c r="D93" s="407"/>
      <c r="E93" s="407"/>
      <c r="F93" s="407"/>
      <c r="G93" s="407"/>
      <c r="H93" s="407"/>
      <c r="I93" s="407"/>
      <c r="J93" s="405"/>
      <c r="K93" s="405"/>
      <c r="L93" s="405"/>
      <c r="M93" s="405"/>
      <c r="N93" s="405"/>
      <c r="O93" s="405"/>
      <c r="P93" s="405"/>
      <c r="Q93" s="405"/>
      <c r="R93" s="405"/>
      <c r="S93" s="405"/>
      <c r="T93" s="405"/>
      <c r="U93" s="405"/>
      <c r="V93" s="405"/>
      <c r="W93" s="405"/>
      <c r="X93" s="405"/>
      <c r="Y93" s="405"/>
      <c r="Z93" s="405"/>
    </row>
    <row r="94" spans="1:26" s="406" customFormat="1" ht="16" x14ac:dyDescent="0.2">
      <c r="A94" s="405"/>
      <c r="B94" s="409" t="s">
        <v>113</v>
      </c>
      <c r="C94" s="409">
        <v>0</v>
      </c>
      <c r="D94" s="407"/>
      <c r="E94" s="407"/>
      <c r="F94" s="407"/>
      <c r="G94" s="407"/>
      <c r="H94" s="407"/>
      <c r="I94" s="407"/>
      <c r="J94" s="405"/>
      <c r="K94" s="405"/>
      <c r="L94" s="405"/>
      <c r="M94" s="405"/>
      <c r="N94" s="405"/>
      <c r="O94" s="405"/>
      <c r="P94" s="405"/>
      <c r="Q94" s="405"/>
      <c r="R94" s="405"/>
      <c r="S94" s="405"/>
      <c r="T94" s="405"/>
      <c r="U94" s="405"/>
      <c r="V94" s="405"/>
      <c r="W94" s="405"/>
      <c r="X94" s="405"/>
      <c r="Y94" s="405"/>
      <c r="Z94" s="405"/>
    </row>
    <row r="95" spans="1:26" ht="16" x14ac:dyDescent="0.2">
      <c r="A95" s="417"/>
      <c r="B95" s="455" t="s">
        <v>162</v>
      </c>
      <c r="C95" s="456">
        <f>C94*C93</f>
        <v>0</v>
      </c>
      <c r="D95" s="420" t="s">
        <v>116</v>
      </c>
      <c r="E95" s="420"/>
      <c r="F95" s="420"/>
      <c r="G95" s="420"/>
      <c r="H95" s="420"/>
      <c r="I95" s="420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</row>
    <row r="96" spans="1:26" ht="16" x14ac:dyDescent="0.2">
      <c r="A96" s="417"/>
      <c r="B96" s="444"/>
      <c r="C96" s="445"/>
      <c r="D96" s="420"/>
      <c r="E96" s="420"/>
      <c r="F96" s="420"/>
      <c r="G96" s="420"/>
      <c r="H96" s="420"/>
      <c r="I96" s="420"/>
      <c r="J96" s="417"/>
      <c r="K96" s="417"/>
      <c r="L96" s="417"/>
      <c r="M96" s="417"/>
      <c r="N96" s="417"/>
      <c r="O96" s="417"/>
      <c r="P96" s="417"/>
      <c r="Q96" s="417"/>
      <c r="R96" s="417"/>
      <c r="S96" s="417"/>
      <c r="T96" s="417"/>
      <c r="U96" s="417"/>
      <c r="V96" s="417"/>
      <c r="W96" s="417"/>
      <c r="X96" s="417"/>
      <c r="Y96" s="417"/>
      <c r="Z96" s="417"/>
    </row>
    <row r="97" spans="1:26" ht="16" x14ac:dyDescent="0.2">
      <c r="A97" s="457"/>
      <c r="B97" s="458" t="s">
        <v>163</v>
      </c>
      <c r="C97" s="459"/>
      <c r="D97" s="460"/>
      <c r="E97" s="460"/>
      <c r="F97" s="460"/>
      <c r="G97" s="460"/>
      <c r="H97" s="460"/>
      <c r="I97" s="460"/>
      <c r="J97" s="457"/>
      <c r="K97" s="457"/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  <c r="X97" s="457"/>
      <c r="Y97" s="457"/>
      <c r="Z97" s="457"/>
    </row>
    <row r="98" spans="1:26" ht="112" x14ac:dyDescent="0.2">
      <c r="A98" s="417"/>
      <c r="B98" s="461" t="s">
        <v>164</v>
      </c>
      <c r="C98" s="462" t="s">
        <v>84</v>
      </c>
      <c r="D98" s="462" t="s">
        <v>85</v>
      </c>
      <c r="E98" s="462" t="s">
        <v>86</v>
      </c>
      <c r="F98" s="463" t="s">
        <v>165</v>
      </c>
      <c r="G98" s="463" t="s">
        <v>166</v>
      </c>
      <c r="H98" s="464" t="s">
        <v>167</v>
      </c>
      <c r="I98" s="420"/>
      <c r="J98" s="417"/>
      <c r="K98" s="417"/>
      <c r="L98" s="417"/>
      <c r="M98" s="417"/>
      <c r="N98" s="417"/>
      <c r="O98" s="417"/>
      <c r="P98" s="417"/>
      <c r="Q98" s="417"/>
      <c r="R98" s="417"/>
      <c r="S98" s="417"/>
      <c r="T98" s="417"/>
      <c r="U98" s="417"/>
      <c r="V98" s="417"/>
      <c r="W98" s="417"/>
      <c r="X98" s="417"/>
      <c r="Y98" s="417"/>
      <c r="Z98" s="417"/>
    </row>
    <row r="99" spans="1:26" s="472" customFormat="1" ht="16" x14ac:dyDescent="0.2">
      <c r="A99" s="465"/>
      <c r="B99" s="466" t="s">
        <v>168</v>
      </c>
      <c r="C99" s="467">
        <v>29</v>
      </c>
      <c r="D99" s="467">
        <v>8</v>
      </c>
      <c r="E99" s="467">
        <v>1</v>
      </c>
      <c r="F99" s="468">
        <f>C99*C7+D99*C8+E99*C9</f>
        <v>159.6</v>
      </c>
      <c r="G99" s="469">
        <f>F99*C11</f>
        <v>590.52</v>
      </c>
      <c r="H99" s="470">
        <f t="shared" ref="H99:H102" si="0">G99*1.15</f>
        <v>679.09799999999996</v>
      </c>
      <c r="I99" s="471"/>
      <c r="J99" s="465"/>
      <c r="K99" s="465"/>
      <c r="L99" s="465"/>
      <c r="M99" s="465"/>
      <c r="N99" s="465"/>
      <c r="O99" s="465"/>
      <c r="P99" s="465"/>
      <c r="Q99" s="465"/>
      <c r="R99" s="465"/>
      <c r="S99" s="465"/>
      <c r="T99" s="465"/>
      <c r="U99" s="465"/>
      <c r="V99" s="465"/>
      <c r="W99" s="465"/>
      <c r="X99" s="465"/>
      <c r="Y99" s="465"/>
      <c r="Z99" s="465"/>
    </row>
    <row r="100" spans="1:26" ht="16" x14ac:dyDescent="0.2">
      <c r="A100" s="417"/>
      <c r="B100" s="473" t="s">
        <v>169</v>
      </c>
      <c r="C100" s="474">
        <v>24.65</v>
      </c>
      <c r="D100" s="474">
        <v>6.4</v>
      </c>
      <c r="E100" s="474">
        <v>0.8</v>
      </c>
      <c r="F100" s="475">
        <f>C100*C7+D100*C8+E100*C9</f>
        <v>134.495</v>
      </c>
      <c r="G100" s="476">
        <f>F100*C11</f>
        <v>497.63150000000002</v>
      </c>
      <c r="H100" s="477">
        <f t="shared" si="0"/>
        <v>572.27622499999995</v>
      </c>
      <c r="I100" s="420"/>
      <c r="J100" s="417"/>
      <c r="K100" s="417"/>
      <c r="L100" s="417"/>
      <c r="M100" s="417"/>
      <c r="N100" s="417"/>
      <c r="O100" s="417"/>
      <c r="P100" s="417"/>
      <c r="Q100" s="417"/>
      <c r="R100" s="417"/>
      <c r="S100" s="417"/>
      <c r="T100" s="417"/>
      <c r="U100" s="417"/>
      <c r="V100" s="417"/>
      <c r="W100" s="417"/>
      <c r="X100" s="417"/>
      <c r="Y100" s="417"/>
      <c r="Z100" s="417"/>
    </row>
    <row r="101" spans="1:26" ht="16" x14ac:dyDescent="0.2">
      <c r="A101" s="417"/>
      <c r="B101" s="473" t="s">
        <v>170</v>
      </c>
      <c r="C101" s="474">
        <v>18.850000000000001</v>
      </c>
      <c r="D101" s="474">
        <v>5.2</v>
      </c>
      <c r="E101" s="474">
        <v>0.65</v>
      </c>
      <c r="F101" s="475">
        <f>C101*C7+D101*C8+E101*C9</f>
        <v>103.74000000000002</v>
      </c>
      <c r="G101" s="476">
        <f>F101*C11</f>
        <v>383.83800000000008</v>
      </c>
      <c r="H101" s="477">
        <f t="shared" si="0"/>
        <v>441.41370000000006</v>
      </c>
      <c r="I101" s="420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</row>
    <row r="102" spans="1:26" ht="16" x14ac:dyDescent="0.2">
      <c r="A102" s="417"/>
      <c r="B102" s="473" t="s">
        <v>171</v>
      </c>
      <c r="C102" s="474">
        <v>14.5</v>
      </c>
      <c r="D102" s="474">
        <v>4</v>
      </c>
      <c r="E102" s="474">
        <v>0.5</v>
      </c>
      <c r="F102" s="475">
        <f>C102*C7+D102*C8+E102*C9</f>
        <v>79.8</v>
      </c>
      <c r="G102" s="476">
        <f>F102*C11</f>
        <v>295.26</v>
      </c>
      <c r="H102" s="477">
        <f t="shared" si="0"/>
        <v>339.54899999999998</v>
      </c>
      <c r="I102" s="420"/>
      <c r="J102" s="417"/>
      <c r="K102" s="417"/>
      <c r="L102" s="417"/>
      <c r="M102" s="417"/>
      <c r="N102" s="417"/>
      <c r="O102" s="417"/>
      <c r="P102" s="417"/>
      <c r="Q102" s="417"/>
      <c r="R102" s="417"/>
      <c r="S102" s="417"/>
      <c r="T102" s="417"/>
      <c r="U102" s="417"/>
      <c r="V102" s="417"/>
      <c r="W102" s="417"/>
      <c r="X102" s="417"/>
      <c r="Y102" s="417"/>
      <c r="Z102" s="417"/>
    </row>
    <row r="103" spans="1:26" ht="16" x14ac:dyDescent="0.2">
      <c r="A103" s="417"/>
      <c r="B103" s="444"/>
      <c r="C103" s="445"/>
      <c r="D103" s="420"/>
      <c r="E103" s="420"/>
      <c r="F103" s="478"/>
      <c r="G103" s="478"/>
      <c r="H103" s="420"/>
      <c r="I103" s="420"/>
      <c r="J103" s="417"/>
      <c r="K103" s="417"/>
      <c r="L103" s="417"/>
      <c r="M103" s="417"/>
      <c r="N103" s="417"/>
      <c r="O103" s="417"/>
      <c r="P103" s="417"/>
      <c r="Q103" s="417"/>
      <c r="R103" s="417"/>
      <c r="S103" s="417"/>
      <c r="T103" s="417"/>
      <c r="U103" s="417"/>
      <c r="V103" s="417"/>
      <c r="W103" s="417"/>
      <c r="X103" s="417"/>
      <c r="Y103" s="417"/>
      <c r="Z103" s="417"/>
    </row>
    <row r="104" spans="1:26" ht="16" x14ac:dyDescent="0.2">
      <c r="A104" s="457"/>
      <c r="B104" s="458" t="s">
        <v>172</v>
      </c>
      <c r="C104" s="459"/>
      <c r="D104" s="460"/>
      <c r="E104" s="460"/>
      <c r="F104" s="460"/>
      <c r="G104" s="460"/>
      <c r="H104" s="460"/>
      <c r="I104" s="460"/>
      <c r="J104" s="457"/>
      <c r="K104" s="457"/>
      <c r="L104" s="457"/>
      <c r="M104" s="457"/>
      <c r="N104" s="457"/>
      <c r="O104" s="457"/>
      <c r="P104" s="457"/>
      <c r="Q104" s="457"/>
      <c r="R104" s="457"/>
      <c r="S104" s="457"/>
      <c r="T104" s="457"/>
      <c r="U104" s="457"/>
      <c r="V104" s="457"/>
      <c r="W104" s="457"/>
      <c r="X104" s="457"/>
      <c r="Y104" s="457"/>
      <c r="Z104" s="457"/>
    </row>
    <row r="105" spans="1:26" ht="16" x14ac:dyDescent="0.2">
      <c r="A105" s="417"/>
      <c r="B105" s="444"/>
      <c r="C105" s="445"/>
      <c r="D105" s="420"/>
      <c r="E105" s="420"/>
      <c r="F105" s="420"/>
      <c r="G105" s="420"/>
      <c r="H105" s="420"/>
      <c r="I105" s="420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7"/>
      <c r="U105" s="417"/>
      <c r="V105" s="417"/>
      <c r="W105" s="417"/>
      <c r="X105" s="417"/>
      <c r="Y105" s="417"/>
      <c r="Z105" s="417"/>
    </row>
    <row r="106" spans="1:26" ht="16" x14ac:dyDescent="0.2">
      <c r="A106" s="417"/>
      <c r="B106" s="455" t="s">
        <v>173</v>
      </c>
      <c r="C106" s="456">
        <f>C28+C40+C49+C59+C73+C85+C95</f>
        <v>6.25</v>
      </c>
      <c r="D106" s="420"/>
      <c r="E106" s="420"/>
      <c r="F106" s="420"/>
      <c r="G106" s="420"/>
      <c r="H106" s="420"/>
      <c r="I106" s="420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7"/>
      <c r="W106" s="417"/>
      <c r="X106" s="417"/>
      <c r="Y106" s="417"/>
      <c r="Z106" s="417"/>
    </row>
    <row r="107" spans="1:26" ht="16" x14ac:dyDescent="0.2">
      <c r="A107" s="417"/>
      <c r="B107" s="444"/>
      <c r="C107" s="445"/>
      <c r="D107" s="420"/>
      <c r="E107" s="420"/>
      <c r="F107" s="420"/>
      <c r="G107" s="420"/>
      <c r="H107" s="420"/>
      <c r="I107" s="420"/>
      <c r="J107" s="417"/>
      <c r="K107" s="417"/>
      <c r="L107" s="417"/>
      <c r="M107" s="417"/>
      <c r="N107" s="417"/>
      <c r="O107" s="417"/>
      <c r="P107" s="417"/>
      <c r="Q107" s="417"/>
      <c r="R107" s="417"/>
      <c r="S107" s="417"/>
      <c r="T107" s="417"/>
      <c r="U107" s="417"/>
      <c r="V107" s="417"/>
      <c r="W107" s="417"/>
      <c r="X107" s="417"/>
      <c r="Y107" s="417"/>
      <c r="Z107" s="417"/>
    </row>
    <row r="108" spans="1:26" ht="16" x14ac:dyDescent="0.2">
      <c r="A108" s="417"/>
      <c r="B108" s="444"/>
      <c r="C108" s="445"/>
      <c r="D108" s="420"/>
      <c r="E108" s="420"/>
      <c r="F108" s="420"/>
      <c r="G108" s="420"/>
      <c r="H108" s="420"/>
      <c r="I108" s="420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</row>
    <row r="109" spans="1:26" ht="16" x14ac:dyDescent="0.2">
      <c r="A109" s="457"/>
      <c r="B109" s="479" t="s">
        <v>455</v>
      </c>
      <c r="C109" s="479"/>
      <c r="D109" s="479"/>
      <c r="E109" s="460"/>
      <c r="F109" s="460"/>
      <c r="G109" s="460"/>
      <c r="H109" s="460"/>
      <c r="I109" s="460"/>
      <c r="J109" s="457"/>
      <c r="K109" s="457"/>
      <c r="L109" s="457"/>
      <c r="M109" s="457"/>
      <c r="N109" s="457"/>
      <c r="O109" s="457"/>
      <c r="P109" s="457"/>
      <c r="Q109" s="457"/>
      <c r="R109" s="457"/>
      <c r="S109" s="457"/>
      <c r="T109" s="457"/>
      <c r="U109" s="457"/>
      <c r="V109" s="457"/>
      <c r="W109" s="457"/>
      <c r="X109" s="457"/>
      <c r="Y109" s="457"/>
      <c r="Z109" s="457"/>
    </row>
    <row r="110" spans="1:26" ht="68" x14ac:dyDescent="0.2">
      <c r="A110" s="417"/>
      <c r="B110" s="480" t="s">
        <v>164</v>
      </c>
      <c r="C110" s="481" t="s">
        <v>444</v>
      </c>
      <c r="D110" s="481" t="s">
        <v>175</v>
      </c>
      <c r="E110" s="482" t="s">
        <v>445</v>
      </c>
      <c r="F110" s="483" t="s">
        <v>176</v>
      </c>
      <c r="G110" s="425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</row>
    <row r="111" spans="1:26" s="472" customFormat="1" ht="17" x14ac:dyDescent="0.2">
      <c r="A111" s="465"/>
      <c r="B111" s="484" t="s">
        <v>177</v>
      </c>
      <c r="C111" s="485">
        <f>C106*G99</f>
        <v>3690.75</v>
      </c>
      <c r="D111" s="485">
        <f t="shared" ref="D111:D114" si="1">C111*0.15</f>
        <v>553.61249999999995</v>
      </c>
      <c r="E111" s="486">
        <f t="shared" ref="E111:E114" si="2">C111+D111</f>
        <v>4244.3625000000002</v>
      </c>
      <c r="F111" s="487">
        <f>E111/C13</f>
        <v>4244.3625000000002</v>
      </c>
      <c r="G111" s="488"/>
      <c r="H111" s="465"/>
      <c r="I111" s="465"/>
      <c r="J111" s="465"/>
      <c r="K111" s="465"/>
      <c r="L111" s="465"/>
      <c r="M111" s="465"/>
      <c r="N111" s="465"/>
      <c r="O111" s="465"/>
      <c r="P111" s="465"/>
      <c r="Q111" s="465"/>
      <c r="R111" s="465"/>
      <c r="S111" s="465"/>
      <c r="T111" s="465"/>
      <c r="U111" s="465"/>
      <c r="V111" s="465"/>
      <c r="W111" s="465"/>
    </row>
    <row r="112" spans="1:26" ht="17" x14ac:dyDescent="0.2">
      <c r="A112" s="417"/>
      <c r="B112" s="489" t="s">
        <v>169</v>
      </c>
      <c r="C112" s="490">
        <f>C106*G100</f>
        <v>3110.1968750000001</v>
      </c>
      <c r="D112" s="490">
        <f t="shared" si="1"/>
        <v>466.52953124999999</v>
      </c>
      <c r="E112" s="491">
        <f t="shared" si="2"/>
        <v>3576.7264062499999</v>
      </c>
      <c r="F112" s="492">
        <f>E112/C13</f>
        <v>3576.7264062499999</v>
      </c>
      <c r="G112" s="425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417"/>
      <c r="V112" s="417"/>
      <c r="W112" s="417"/>
    </row>
    <row r="113" spans="1:26" ht="17" x14ac:dyDescent="0.2">
      <c r="A113" s="417"/>
      <c r="B113" s="489" t="s">
        <v>178</v>
      </c>
      <c r="C113" s="490">
        <f>C106*G101</f>
        <v>2398.9875000000006</v>
      </c>
      <c r="D113" s="490">
        <f t="shared" si="1"/>
        <v>359.8481250000001</v>
      </c>
      <c r="E113" s="491">
        <f t="shared" si="2"/>
        <v>2758.8356250000006</v>
      </c>
      <c r="F113" s="492">
        <f>E113/C13</f>
        <v>2758.8356250000006</v>
      </c>
      <c r="G113" s="425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417"/>
      <c r="V113" s="417"/>
      <c r="W113" s="417"/>
    </row>
    <row r="114" spans="1:26" ht="17" x14ac:dyDescent="0.2">
      <c r="A114" s="417"/>
      <c r="B114" s="489" t="s">
        <v>171</v>
      </c>
      <c r="C114" s="490">
        <f>C106*G102</f>
        <v>1845.375</v>
      </c>
      <c r="D114" s="490">
        <f t="shared" si="1"/>
        <v>276.80624999999998</v>
      </c>
      <c r="E114" s="491">
        <f t="shared" si="2"/>
        <v>2122.1812500000001</v>
      </c>
      <c r="F114" s="492">
        <f>E114/C13</f>
        <v>2122.1812500000001</v>
      </c>
      <c r="G114" s="425"/>
      <c r="H114" s="417"/>
      <c r="I114" s="417"/>
      <c r="J114" s="417"/>
      <c r="K114" s="417"/>
      <c r="L114" s="417"/>
      <c r="M114" s="417"/>
      <c r="N114" s="417"/>
      <c r="O114" s="417"/>
      <c r="P114" s="417"/>
      <c r="Q114" s="417"/>
      <c r="R114" s="417"/>
      <c r="S114" s="417"/>
      <c r="T114" s="417"/>
      <c r="U114" s="417"/>
      <c r="V114" s="417"/>
      <c r="W114" s="417"/>
    </row>
    <row r="115" spans="1:26" ht="16" x14ac:dyDescent="0.2">
      <c r="A115" s="417"/>
      <c r="B115" s="444"/>
      <c r="C115" s="445"/>
      <c r="D115" s="420"/>
      <c r="E115" s="420"/>
      <c r="F115" s="420"/>
      <c r="G115" s="420"/>
      <c r="H115" s="420"/>
      <c r="I115" s="420"/>
      <c r="J115" s="493"/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</row>
    <row r="116" spans="1:26" ht="16" x14ac:dyDescent="0.2">
      <c r="A116" s="417"/>
      <c r="B116" s="444"/>
      <c r="C116" s="445"/>
      <c r="D116" s="420"/>
      <c r="E116" s="420"/>
      <c r="F116" s="420"/>
      <c r="G116" s="420"/>
      <c r="H116" s="420"/>
      <c r="I116" s="420"/>
      <c r="J116" s="493"/>
      <c r="K116" s="417"/>
      <c r="L116" s="417"/>
      <c r="M116" s="417"/>
      <c r="N116" s="417"/>
      <c r="O116" s="417"/>
      <c r="P116" s="417"/>
      <c r="Q116" s="417"/>
      <c r="R116" s="417"/>
      <c r="S116" s="417"/>
      <c r="T116" s="417"/>
      <c r="U116" s="417"/>
      <c r="V116" s="417"/>
      <c r="W116" s="417"/>
      <c r="X116" s="417"/>
      <c r="Y116" s="417"/>
      <c r="Z116" s="417"/>
    </row>
    <row r="117" spans="1:26" ht="16" x14ac:dyDescent="0.2">
      <c r="A117" s="457"/>
      <c r="B117" s="458" t="s">
        <v>451</v>
      </c>
      <c r="C117" s="459"/>
      <c r="D117" s="460"/>
      <c r="E117" s="460"/>
      <c r="F117" s="460"/>
      <c r="G117" s="460"/>
      <c r="H117" s="460"/>
      <c r="I117" s="460"/>
      <c r="J117" s="494"/>
      <c r="K117" s="457"/>
      <c r="L117" s="457"/>
      <c r="M117" s="457"/>
      <c r="N117" s="457"/>
      <c r="O117" s="457"/>
      <c r="P117" s="457"/>
      <c r="Q117" s="457"/>
      <c r="R117" s="457"/>
      <c r="S117" s="457"/>
      <c r="T117" s="457"/>
      <c r="U117" s="457"/>
      <c r="V117" s="457"/>
      <c r="W117" s="457"/>
      <c r="X117" s="457"/>
      <c r="Y117" s="457"/>
      <c r="Z117" s="457"/>
    </row>
    <row r="118" spans="1:26" ht="16" x14ac:dyDescent="0.2">
      <c r="A118" s="417"/>
      <c r="B118" s="495" t="s">
        <v>179</v>
      </c>
      <c r="C118" s="496" t="s">
        <v>180</v>
      </c>
      <c r="D118" s="497"/>
      <c r="E118" s="498">
        <v>0.2</v>
      </c>
      <c r="F118" s="420"/>
      <c r="G118" s="420"/>
      <c r="H118" s="420"/>
      <c r="I118" s="420"/>
      <c r="J118" s="493"/>
      <c r="K118" s="417"/>
      <c r="L118" s="417"/>
      <c r="M118" s="417"/>
      <c r="N118" s="417"/>
      <c r="O118" s="417"/>
      <c r="P118" s="417"/>
      <c r="Q118" s="417"/>
      <c r="R118" s="417"/>
      <c r="S118" s="417"/>
      <c r="T118" s="417"/>
      <c r="U118" s="417"/>
      <c r="V118" s="417"/>
      <c r="W118" s="417"/>
      <c r="X118" s="417"/>
      <c r="Y118" s="417"/>
      <c r="Z118" s="417"/>
    </row>
    <row r="119" spans="1:26" ht="16" x14ac:dyDescent="0.2">
      <c r="A119" s="417"/>
      <c r="B119" s="499"/>
      <c r="C119" s="496" t="s">
        <v>181</v>
      </c>
      <c r="D119" s="497"/>
      <c r="E119" s="500" t="s">
        <v>182</v>
      </c>
      <c r="F119" s="420"/>
      <c r="G119" s="420"/>
      <c r="H119" s="420"/>
      <c r="I119" s="420"/>
      <c r="J119" s="417"/>
      <c r="K119" s="417"/>
      <c r="L119" s="417"/>
      <c r="M119" s="417"/>
      <c r="N119" s="417"/>
      <c r="O119" s="417"/>
      <c r="P119" s="417"/>
      <c r="Q119" s="417"/>
      <c r="R119" s="417"/>
      <c r="S119" s="417"/>
      <c r="T119" s="417"/>
      <c r="U119" s="417"/>
      <c r="V119" s="417"/>
      <c r="W119" s="417"/>
      <c r="X119" s="417"/>
      <c r="Y119" s="417"/>
      <c r="Z119" s="417"/>
    </row>
    <row r="120" spans="1:26" ht="16" x14ac:dyDescent="0.2">
      <c r="A120" s="417"/>
      <c r="B120" s="499"/>
      <c r="C120" s="496" t="s">
        <v>183</v>
      </c>
      <c r="D120" s="497"/>
      <c r="E120" s="500" t="s">
        <v>184</v>
      </c>
      <c r="F120" s="420"/>
      <c r="G120" s="420"/>
      <c r="H120" s="420"/>
      <c r="I120" s="420"/>
      <c r="J120" s="417"/>
      <c r="K120" s="417"/>
      <c r="L120" s="417"/>
      <c r="M120" s="417"/>
      <c r="N120" s="417"/>
      <c r="O120" s="417"/>
      <c r="P120" s="417"/>
      <c r="Q120" s="417"/>
      <c r="R120" s="417"/>
      <c r="S120" s="417"/>
      <c r="T120" s="417"/>
      <c r="U120" s="417"/>
      <c r="V120" s="417"/>
      <c r="W120" s="417"/>
      <c r="X120" s="417"/>
      <c r="Y120" s="417"/>
      <c r="Z120" s="417"/>
    </row>
    <row r="121" spans="1:26" ht="16" x14ac:dyDescent="0.2">
      <c r="A121" s="417"/>
      <c r="B121" s="499"/>
      <c r="C121" s="496" t="s">
        <v>185</v>
      </c>
      <c r="D121" s="497"/>
      <c r="E121" s="500" t="s">
        <v>186</v>
      </c>
      <c r="F121" s="420"/>
      <c r="G121" s="420"/>
      <c r="H121" s="420"/>
      <c r="I121" s="420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7"/>
      <c r="U121" s="417"/>
      <c r="V121" s="417"/>
      <c r="W121" s="417"/>
      <c r="X121" s="417"/>
      <c r="Y121" s="417"/>
      <c r="Z121" s="417"/>
    </row>
    <row r="122" spans="1:26" ht="16" x14ac:dyDescent="0.2">
      <c r="A122" s="417"/>
      <c r="B122" s="499"/>
      <c r="C122" s="496" t="s">
        <v>187</v>
      </c>
      <c r="D122" s="497"/>
      <c r="E122" s="498">
        <v>7.4999999999999997E-2</v>
      </c>
      <c r="F122" s="420"/>
      <c r="G122" s="420"/>
      <c r="H122" s="420"/>
      <c r="I122" s="420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7"/>
      <c r="U122" s="417"/>
      <c r="V122" s="417"/>
      <c r="W122" s="417"/>
      <c r="X122" s="417"/>
      <c r="Y122" s="417"/>
      <c r="Z122" s="417"/>
    </row>
    <row r="123" spans="1:26" ht="16" x14ac:dyDescent="0.2">
      <c r="A123" s="417"/>
      <c r="B123" s="501"/>
      <c r="C123" s="496" t="s">
        <v>188</v>
      </c>
      <c r="D123" s="497"/>
      <c r="E123" s="498">
        <v>7.0000000000000007E-2</v>
      </c>
      <c r="F123" s="420"/>
      <c r="G123" s="420"/>
      <c r="H123" s="420"/>
      <c r="I123" s="420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7"/>
      <c r="U123" s="417"/>
      <c r="V123" s="417"/>
      <c r="W123" s="417"/>
      <c r="X123" s="417"/>
      <c r="Y123" s="417"/>
      <c r="Z123" s="417"/>
    </row>
    <row r="124" spans="1:26" s="406" customFormat="1" ht="16" x14ac:dyDescent="0.2">
      <c r="A124" s="405"/>
      <c r="B124" s="409" t="s">
        <v>189</v>
      </c>
      <c r="C124" s="415">
        <f>E118</f>
        <v>0.2</v>
      </c>
      <c r="D124" s="416"/>
      <c r="E124" s="407"/>
      <c r="F124" s="407"/>
      <c r="G124" s="407"/>
      <c r="H124" s="407"/>
      <c r="I124" s="407"/>
      <c r="J124" s="405"/>
      <c r="K124" s="405"/>
      <c r="L124" s="405"/>
      <c r="M124" s="405"/>
      <c r="N124" s="405"/>
      <c r="O124" s="405"/>
      <c r="P124" s="405"/>
      <c r="Q124" s="405"/>
      <c r="R124" s="405"/>
      <c r="S124" s="405"/>
      <c r="T124" s="405"/>
      <c r="U124" s="405"/>
      <c r="V124" s="405"/>
      <c r="W124" s="405"/>
      <c r="X124" s="405"/>
      <c r="Y124" s="405"/>
      <c r="Z124" s="405"/>
    </row>
    <row r="125" spans="1:26" ht="16" x14ac:dyDescent="0.2">
      <c r="A125" s="417"/>
      <c r="B125" s="418"/>
      <c r="C125" s="419"/>
      <c r="D125" s="419"/>
      <c r="E125" s="420"/>
      <c r="F125" s="420"/>
      <c r="G125" s="420"/>
      <c r="H125" s="420"/>
      <c r="I125" s="420"/>
      <c r="J125" s="417"/>
      <c r="K125" s="417"/>
      <c r="L125" s="417"/>
      <c r="M125" s="417"/>
      <c r="N125" s="417"/>
      <c r="O125" s="417"/>
      <c r="P125" s="417"/>
      <c r="Q125" s="417"/>
      <c r="R125" s="417"/>
      <c r="S125" s="417"/>
      <c r="T125" s="417"/>
      <c r="U125" s="417"/>
      <c r="V125" s="417"/>
      <c r="W125" s="417"/>
      <c r="X125" s="417"/>
      <c r="Y125" s="417"/>
      <c r="Z125" s="417"/>
    </row>
    <row r="126" spans="1:26" ht="16" x14ac:dyDescent="0.2">
      <c r="A126" s="417"/>
      <c r="B126" s="422" t="s">
        <v>450</v>
      </c>
      <c r="C126" s="423"/>
      <c r="D126" s="423"/>
      <c r="E126" s="423"/>
      <c r="F126" s="424"/>
      <c r="G126" s="425"/>
      <c r="H126" s="426"/>
      <c r="I126" s="417"/>
      <c r="J126" s="417"/>
      <c r="K126" s="417"/>
      <c r="L126" s="417"/>
      <c r="M126" s="417"/>
      <c r="N126" s="417"/>
      <c r="O126" s="417"/>
      <c r="P126" s="417"/>
      <c r="Q126" s="417"/>
      <c r="R126" s="417"/>
      <c r="S126" s="417"/>
      <c r="T126" s="417"/>
      <c r="U126" s="417"/>
      <c r="V126" s="417"/>
      <c r="W126" s="417"/>
      <c r="X126" s="417"/>
      <c r="Y126" s="417"/>
    </row>
    <row r="127" spans="1:26" ht="48" x14ac:dyDescent="0.2">
      <c r="A127" s="417"/>
      <c r="B127" s="427" t="s">
        <v>164</v>
      </c>
      <c r="C127" s="428"/>
      <c r="D127" s="429"/>
      <c r="E127" s="430" t="s">
        <v>443</v>
      </c>
      <c r="F127" s="431" t="s">
        <v>446</v>
      </c>
      <c r="G127" s="432"/>
      <c r="H127" s="425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7"/>
      <c r="U127" s="417"/>
      <c r="V127" s="417"/>
      <c r="W127" s="417"/>
      <c r="X127" s="417"/>
      <c r="Y127" s="417"/>
    </row>
    <row r="128" spans="1:26" ht="16" x14ac:dyDescent="0.2">
      <c r="A128" s="417"/>
      <c r="B128" s="433" t="s">
        <v>190</v>
      </c>
      <c r="C128" s="434"/>
      <c r="D128" s="435"/>
      <c r="E128" s="436">
        <f>E111</f>
        <v>4244.3625000000002</v>
      </c>
      <c r="F128" s="437">
        <f>E128*C124</f>
        <v>848.87250000000006</v>
      </c>
      <c r="G128" s="438"/>
      <c r="H128" s="425"/>
      <c r="I128" s="417"/>
      <c r="J128" s="417"/>
      <c r="K128" s="417"/>
      <c r="L128" s="417"/>
      <c r="M128" s="417"/>
      <c r="N128" s="417"/>
      <c r="O128" s="417"/>
      <c r="P128" s="417"/>
      <c r="Q128" s="417"/>
      <c r="R128" s="417"/>
      <c r="S128" s="417"/>
      <c r="T128" s="417"/>
      <c r="U128" s="417"/>
      <c r="V128" s="417"/>
      <c r="W128" s="417"/>
      <c r="X128" s="417"/>
      <c r="Y128" s="417"/>
    </row>
    <row r="129" spans="1:26" ht="16" x14ac:dyDescent="0.2">
      <c r="A129" s="417"/>
      <c r="B129" s="439" t="s">
        <v>169</v>
      </c>
      <c r="C129" s="440"/>
      <c r="D129" s="441"/>
      <c r="E129" s="442">
        <f>E112</f>
        <v>3576.7264062499999</v>
      </c>
      <c r="F129" s="443">
        <f>E129*C124</f>
        <v>715.34528124999997</v>
      </c>
      <c r="G129" s="425"/>
      <c r="H129" s="425"/>
      <c r="I129" s="417"/>
      <c r="J129" s="417"/>
      <c r="K129" s="417"/>
      <c r="L129" s="417"/>
      <c r="M129" s="417"/>
      <c r="N129" s="417"/>
      <c r="O129" s="417"/>
      <c r="P129" s="417"/>
      <c r="Q129" s="417"/>
      <c r="R129" s="417"/>
      <c r="S129" s="417"/>
      <c r="T129" s="417"/>
      <c r="U129" s="417"/>
      <c r="V129" s="417"/>
      <c r="W129" s="417"/>
      <c r="X129" s="417"/>
      <c r="Y129" s="417"/>
    </row>
    <row r="130" spans="1:26" ht="16" x14ac:dyDescent="0.2">
      <c r="A130" s="417"/>
      <c r="B130" s="439" t="s">
        <v>191</v>
      </c>
      <c r="C130" s="440"/>
      <c r="D130" s="441"/>
      <c r="E130" s="442">
        <f>E113</f>
        <v>2758.8356250000006</v>
      </c>
      <c r="F130" s="443">
        <f>E130*C124</f>
        <v>551.76712500000019</v>
      </c>
      <c r="G130" s="425"/>
      <c r="H130" s="425"/>
      <c r="I130" s="417"/>
      <c r="J130" s="417"/>
      <c r="K130" s="417"/>
      <c r="L130" s="417"/>
      <c r="M130" s="417"/>
      <c r="N130" s="417"/>
      <c r="O130" s="417"/>
      <c r="P130" s="417"/>
      <c r="Q130" s="417"/>
      <c r="R130" s="417"/>
      <c r="S130" s="417"/>
      <c r="T130" s="417"/>
      <c r="U130" s="417"/>
      <c r="V130" s="417"/>
      <c r="W130" s="417"/>
      <c r="X130" s="417"/>
      <c r="Y130" s="417"/>
    </row>
    <row r="131" spans="1:26" ht="16" x14ac:dyDescent="0.2">
      <c r="A131" s="417"/>
      <c r="B131" s="439" t="s">
        <v>192</v>
      </c>
      <c r="C131" s="440"/>
      <c r="D131" s="441"/>
      <c r="E131" s="442">
        <f>E114</f>
        <v>2122.1812500000001</v>
      </c>
      <c r="F131" s="443">
        <f>E131*C124</f>
        <v>424.43625000000003</v>
      </c>
      <c r="G131" s="425"/>
      <c r="H131" s="425"/>
      <c r="I131" s="417"/>
      <c r="J131" s="417"/>
      <c r="K131" s="417"/>
      <c r="L131" s="417"/>
      <c r="M131" s="417"/>
      <c r="N131" s="417"/>
      <c r="O131" s="417"/>
      <c r="P131" s="417"/>
      <c r="Q131" s="417"/>
      <c r="R131" s="417"/>
      <c r="S131" s="417"/>
      <c r="T131" s="417"/>
      <c r="U131" s="417"/>
      <c r="V131" s="417"/>
      <c r="W131" s="417"/>
      <c r="X131" s="417"/>
      <c r="Y131" s="417"/>
    </row>
    <row r="132" spans="1:26" ht="16" x14ac:dyDescent="0.2">
      <c r="A132" s="417"/>
      <c r="B132" s="444"/>
      <c r="C132" s="445"/>
      <c r="D132" s="420"/>
      <c r="E132" s="420"/>
      <c r="F132" s="420"/>
      <c r="G132" s="438"/>
      <c r="H132" s="425"/>
      <c r="I132" s="417"/>
      <c r="J132" s="417"/>
      <c r="K132" s="417"/>
      <c r="L132" s="417"/>
      <c r="M132" s="417"/>
      <c r="N132" s="417"/>
      <c r="O132" s="417"/>
      <c r="P132" s="417"/>
      <c r="Q132" s="417"/>
      <c r="R132" s="417"/>
      <c r="S132" s="417"/>
      <c r="T132" s="417"/>
      <c r="U132" s="417"/>
      <c r="V132" s="417"/>
      <c r="W132" s="417"/>
      <c r="X132" s="417"/>
      <c r="Y132" s="417"/>
    </row>
    <row r="133" spans="1:26" ht="16" x14ac:dyDescent="0.2">
      <c r="A133" s="417"/>
      <c r="B133" s="444"/>
      <c r="C133" s="445"/>
      <c r="D133" s="420"/>
      <c r="E133" s="420"/>
      <c r="F133" s="420"/>
      <c r="G133" s="420"/>
      <c r="H133" s="420"/>
      <c r="I133" s="420"/>
      <c r="J133" s="417"/>
      <c r="K133" s="417"/>
      <c r="L133" s="417"/>
      <c r="M133" s="417"/>
      <c r="N133" s="417"/>
      <c r="O133" s="417"/>
      <c r="P133" s="417"/>
      <c r="Q133" s="417"/>
      <c r="R133" s="417"/>
      <c r="S133" s="417"/>
      <c r="T133" s="417"/>
      <c r="U133" s="417"/>
      <c r="V133" s="417"/>
      <c r="W133" s="417"/>
      <c r="X133" s="417"/>
      <c r="Y133" s="417"/>
      <c r="Z133" s="417"/>
    </row>
    <row r="134" spans="1:26" ht="17" thickBot="1" x14ac:dyDescent="0.25">
      <c r="A134" s="446"/>
      <c r="B134" s="447"/>
      <c r="C134" s="445"/>
      <c r="D134" s="420"/>
      <c r="E134" s="448"/>
      <c r="F134" s="425"/>
      <c r="G134" s="425"/>
      <c r="H134" s="425"/>
      <c r="I134" s="425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7"/>
      <c r="Z134" s="417"/>
    </row>
    <row r="135" spans="1:26" ht="41" thickBot="1" x14ac:dyDescent="0.25">
      <c r="A135" s="446"/>
      <c r="B135" s="449" t="s">
        <v>462</v>
      </c>
      <c r="C135" s="449" t="s">
        <v>452</v>
      </c>
      <c r="D135" s="449" t="s">
        <v>453</v>
      </c>
      <c r="E135" s="449" t="s">
        <v>454</v>
      </c>
      <c r="F135" s="449" t="s">
        <v>219</v>
      </c>
      <c r="G135" s="425"/>
      <c r="H135" s="425"/>
      <c r="I135" s="425"/>
      <c r="J135" s="417"/>
      <c r="K135" s="417"/>
      <c r="L135" s="417"/>
      <c r="M135" s="417"/>
      <c r="N135" s="417"/>
      <c r="O135" s="417"/>
      <c r="P135" s="417"/>
      <c r="Q135" s="417"/>
      <c r="R135" s="417"/>
      <c r="S135" s="417"/>
      <c r="T135" s="417"/>
      <c r="U135" s="417"/>
      <c r="V135" s="417"/>
      <c r="W135" s="417"/>
      <c r="X135" s="417"/>
      <c r="Y135" s="417"/>
      <c r="Z135" s="417"/>
    </row>
    <row r="136" spans="1:26" ht="41" thickBot="1" x14ac:dyDescent="0.25">
      <c r="A136" s="446"/>
      <c r="B136" s="450" t="s">
        <v>457</v>
      </c>
      <c r="C136" s="451">
        <f>E128-E128*10%</f>
        <v>3819.92625</v>
      </c>
      <c r="D136" s="451">
        <f>C136*C124</f>
        <v>763.98525000000006</v>
      </c>
      <c r="E136" s="451">
        <f>D136</f>
        <v>763.98525000000006</v>
      </c>
      <c r="F136" s="451">
        <f>C136+D136+E136</f>
        <v>5347.8967499999999</v>
      </c>
      <c r="G136" s="420"/>
      <c r="H136" s="420"/>
      <c r="I136" s="425"/>
      <c r="J136" s="417"/>
      <c r="K136" s="417"/>
      <c r="L136" s="417"/>
      <c r="M136" s="417"/>
      <c r="N136" s="417"/>
      <c r="O136" s="417"/>
      <c r="P136" s="417"/>
      <c r="Q136" s="417"/>
      <c r="R136" s="417"/>
      <c r="S136" s="417"/>
      <c r="T136" s="417"/>
      <c r="U136" s="417"/>
      <c r="V136" s="417"/>
      <c r="W136" s="417"/>
      <c r="X136" s="417"/>
      <c r="Y136" s="417"/>
      <c r="Z136" s="417"/>
    </row>
    <row r="137" spans="1:26" ht="21" thickBot="1" x14ac:dyDescent="0.25">
      <c r="A137" s="446"/>
      <c r="B137" s="450" t="s">
        <v>459</v>
      </c>
      <c r="C137" s="452">
        <f>E128-E128*10%</f>
        <v>3819.92625</v>
      </c>
      <c r="D137" s="451">
        <f>C137*C124</f>
        <v>763.98525000000006</v>
      </c>
      <c r="E137" s="452">
        <f>D137</f>
        <v>763.98525000000006</v>
      </c>
      <c r="F137" s="452">
        <f>C137+D137+E137</f>
        <v>5347.8967499999999</v>
      </c>
      <c r="G137" s="420"/>
      <c r="H137" s="420"/>
      <c r="I137" s="425"/>
      <c r="J137" s="417"/>
      <c r="K137" s="417"/>
      <c r="L137" s="417"/>
      <c r="M137" s="417"/>
      <c r="N137" s="417"/>
      <c r="O137" s="417"/>
      <c r="P137" s="417"/>
      <c r="Q137" s="417"/>
      <c r="R137" s="417"/>
      <c r="S137" s="417"/>
      <c r="T137" s="417"/>
      <c r="U137" s="417"/>
      <c r="V137" s="417"/>
      <c r="W137" s="417"/>
      <c r="X137" s="417"/>
      <c r="Y137" s="417"/>
      <c r="Z137" s="417"/>
    </row>
    <row r="138" spans="1:26" ht="41" thickBot="1" x14ac:dyDescent="0.25">
      <c r="A138" s="446"/>
      <c r="B138" s="450" t="s">
        <v>458</v>
      </c>
      <c r="C138" s="452">
        <f>E129</f>
        <v>3576.7264062499999</v>
      </c>
      <c r="D138" s="451">
        <f>C138*C124</f>
        <v>715.34528124999997</v>
      </c>
      <c r="E138" s="452">
        <f>D138</f>
        <v>715.34528124999997</v>
      </c>
      <c r="F138" s="452">
        <f>C138+D138+E138</f>
        <v>5007.4169687499998</v>
      </c>
      <c r="G138" s="420"/>
      <c r="H138" s="420"/>
      <c r="I138" s="425"/>
      <c r="J138" s="417"/>
      <c r="K138" s="417"/>
      <c r="L138" s="417"/>
      <c r="M138" s="417"/>
      <c r="N138" s="417"/>
      <c r="O138" s="417"/>
      <c r="P138" s="417"/>
      <c r="Q138" s="417"/>
      <c r="R138" s="417"/>
      <c r="S138" s="417"/>
      <c r="T138" s="417"/>
      <c r="U138" s="417"/>
      <c r="V138" s="417"/>
      <c r="W138" s="417"/>
      <c r="X138" s="417"/>
      <c r="Y138" s="417"/>
      <c r="Z138" s="417"/>
    </row>
    <row r="139" spans="1:26" ht="16" x14ac:dyDescent="0.2">
      <c r="A139" s="417"/>
      <c r="B139" s="453"/>
      <c r="C139" s="454"/>
      <c r="D139" s="446"/>
      <c r="E139" s="446"/>
      <c r="F139" s="446"/>
      <c r="G139" s="446"/>
      <c r="H139" s="446"/>
      <c r="I139" s="446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</row>
    <row r="140" spans="1:26" ht="16" x14ac:dyDescent="0.2">
      <c r="A140" s="417"/>
      <c r="B140" s="453"/>
      <c r="C140" s="454"/>
      <c r="D140" s="446"/>
      <c r="E140" s="446"/>
      <c r="F140" s="446"/>
      <c r="G140" s="446"/>
      <c r="H140" s="446"/>
      <c r="I140" s="446"/>
      <c r="J140" s="417"/>
      <c r="K140" s="417"/>
      <c r="L140" s="417"/>
      <c r="M140" s="417"/>
      <c r="N140" s="417"/>
      <c r="O140" s="417"/>
      <c r="P140" s="417"/>
      <c r="Q140" s="417"/>
      <c r="R140" s="417"/>
      <c r="S140" s="417"/>
      <c r="T140" s="417"/>
      <c r="U140" s="417"/>
      <c r="V140" s="417"/>
      <c r="W140" s="417"/>
      <c r="X140" s="417"/>
      <c r="Y140" s="417"/>
      <c r="Z140" s="417"/>
    </row>
    <row r="141" spans="1:26" ht="16" x14ac:dyDescent="0.2">
      <c r="A141" s="417"/>
      <c r="B141" s="453"/>
      <c r="C141" s="454"/>
      <c r="D141" s="446"/>
      <c r="E141" s="446"/>
      <c r="F141" s="446"/>
      <c r="G141" s="446"/>
      <c r="H141" s="446"/>
      <c r="I141" s="446"/>
      <c r="J141" s="417"/>
      <c r="K141" s="417"/>
      <c r="L141" s="417"/>
      <c r="M141" s="417"/>
      <c r="N141" s="417"/>
      <c r="O141" s="417"/>
      <c r="P141" s="417"/>
      <c r="Q141" s="417"/>
      <c r="R141" s="417"/>
      <c r="S141" s="417"/>
      <c r="T141" s="417"/>
      <c r="U141" s="417"/>
      <c r="V141" s="417"/>
      <c r="W141" s="417"/>
      <c r="X141" s="417"/>
      <c r="Y141" s="417"/>
      <c r="Z141" s="417"/>
    </row>
    <row r="142" spans="1:26" ht="16" x14ac:dyDescent="0.2">
      <c r="A142" s="417"/>
      <c r="B142" s="453"/>
      <c r="C142" s="454"/>
      <c r="D142" s="446"/>
      <c r="E142" s="446"/>
      <c r="F142" s="446"/>
      <c r="G142" s="446"/>
      <c r="H142" s="446"/>
      <c r="I142" s="446"/>
      <c r="J142" s="417"/>
      <c r="K142" s="417"/>
      <c r="L142" s="417"/>
      <c r="M142" s="417"/>
      <c r="N142" s="417"/>
      <c r="O142" s="417"/>
      <c r="P142" s="417"/>
      <c r="Q142" s="417"/>
      <c r="R142" s="417"/>
      <c r="S142" s="417"/>
      <c r="T142" s="417"/>
      <c r="U142" s="417"/>
      <c r="V142" s="417"/>
      <c r="W142" s="417"/>
      <c r="X142" s="417"/>
      <c r="Y142" s="417"/>
      <c r="Z142" s="417"/>
    </row>
    <row r="143" spans="1:26" ht="16" x14ac:dyDescent="0.2">
      <c r="A143" s="417"/>
      <c r="B143" s="453"/>
      <c r="C143" s="454"/>
      <c r="D143" s="446"/>
      <c r="E143" s="446"/>
      <c r="F143" s="446"/>
      <c r="G143" s="446"/>
      <c r="H143" s="446"/>
      <c r="I143" s="446"/>
      <c r="J143" s="417"/>
      <c r="K143" s="417"/>
      <c r="L143" s="417"/>
      <c r="M143" s="417"/>
      <c r="N143" s="417"/>
      <c r="O143" s="417"/>
      <c r="P143" s="417"/>
      <c r="Q143" s="417"/>
      <c r="R143" s="417"/>
      <c r="S143" s="417"/>
      <c r="T143" s="417"/>
      <c r="U143" s="417"/>
      <c r="V143" s="417"/>
      <c r="W143" s="417"/>
      <c r="X143" s="417"/>
      <c r="Y143" s="417"/>
      <c r="Z143" s="417"/>
    </row>
    <row r="144" spans="1:26" ht="16" x14ac:dyDescent="0.2">
      <c r="A144" s="417"/>
      <c r="B144" s="453"/>
      <c r="C144" s="454"/>
      <c r="D144" s="446"/>
      <c r="E144" s="446"/>
      <c r="F144" s="446"/>
      <c r="G144" s="446"/>
      <c r="H144" s="446"/>
      <c r="I144" s="446"/>
      <c r="J144" s="417"/>
      <c r="K144" s="417"/>
      <c r="L144" s="417"/>
      <c r="M144" s="417"/>
      <c r="N144" s="417"/>
      <c r="O144" s="417"/>
      <c r="P144" s="417"/>
      <c r="Q144" s="417"/>
      <c r="R144" s="417"/>
      <c r="S144" s="417"/>
      <c r="T144" s="417"/>
      <c r="U144" s="417"/>
      <c r="V144" s="417"/>
      <c r="W144" s="417"/>
      <c r="X144" s="417"/>
      <c r="Y144" s="417"/>
      <c r="Z144" s="417"/>
    </row>
    <row r="145" spans="1:26" ht="16" x14ac:dyDescent="0.2">
      <c r="A145" s="417"/>
      <c r="B145" s="453"/>
      <c r="C145" s="454"/>
      <c r="D145" s="446"/>
      <c r="E145" s="446"/>
      <c r="F145" s="446"/>
      <c r="G145" s="446"/>
      <c r="H145" s="446"/>
      <c r="I145" s="446"/>
      <c r="J145" s="417"/>
      <c r="K145" s="417"/>
      <c r="L145" s="417"/>
      <c r="M145" s="417"/>
      <c r="N145" s="417"/>
      <c r="O145" s="417"/>
      <c r="P145" s="417"/>
      <c r="Q145" s="417"/>
      <c r="R145" s="417"/>
      <c r="S145" s="417"/>
      <c r="T145" s="417"/>
      <c r="U145" s="417"/>
      <c r="V145" s="417"/>
      <c r="W145" s="417"/>
      <c r="X145" s="417"/>
      <c r="Y145" s="417"/>
      <c r="Z145" s="417"/>
    </row>
    <row r="146" spans="1:26" ht="16" x14ac:dyDescent="0.2">
      <c r="A146" s="417"/>
      <c r="B146" s="453"/>
      <c r="C146" s="454"/>
      <c r="D146" s="446"/>
      <c r="E146" s="446"/>
      <c r="F146" s="446"/>
      <c r="G146" s="446"/>
      <c r="H146" s="446"/>
      <c r="I146" s="446"/>
      <c r="J146" s="417"/>
      <c r="K146" s="417"/>
      <c r="L146" s="417"/>
      <c r="M146" s="417"/>
      <c r="N146" s="417"/>
      <c r="O146" s="417"/>
      <c r="P146" s="417"/>
      <c r="Q146" s="417"/>
      <c r="R146" s="417"/>
      <c r="S146" s="417"/>
      <c r="T146" s="417"/>
      <c r="U146" s="417"/>
      <c r="V146" s="417"/>
      <c r="W146" s="417"/>
      <c r="X146" s="417"/>
      <c r="Y146" s="417"/>
      <c r="Z146" s="417"/>
    </row>
    <row r="147" spans="1:26" ht="16" x14ac:dyDescent="0.2">
      <c r="A147" s="417"/>
      <c r="B147" s="453"/>
      <c r="C147" s="454"/>
      <c r="D147" s="446"/>
      <c r="E147" s="446"/>
      <c r="F147" s="446"/>
      <c r="G147" s="446"/>
      <c r="H147" s="446"/>
      <c r="I147" s="446"/>
      <c r="J147" s="417"/>
      <c r="K147" s="417"/>
      <c r="L147" s="417"/>
      <c r="M147" s="417"/>
      <c r="N147" s="417"/>
      <c r="O147" s="417"/>
      <c r="P147" s="417"/>
      <c r="Q147" s="417"/>
      <c r="R147" s="417"/>
      <c r="S147" s="417"/>
      <c r="T147" s="417"/>
      <c r="U147" s="417"/>
      <c r="V147" s="417"/>
      <c r="W147" s="417"/>
      <c r="X147" s="417"/>
      <c r="Y147" s="417"/>
      <c r="Z147" s="417"/>
    </row>
    <row r="148" spans="1:26" ht="16" x14ac:dyDescent="0.2">
      <c r="A148" s="417"/>
      <c r="B148" s="453"/>
      <c r="C148" s="454"/>
      <c r="D148" s="446"/>
      <c r="E148" s="446"/>
      <c r="F148" s="446"/>
      <c r="G148" s="446"/>
      <c r="H148" s="446"/>
      <c r="I148" s="446"/>
      <c r="J148" s="417"/>
      <c r="K148" s="417"/>
      <c r="L148" s="417"/>
      <c r="M148" s="417"/>
      <c r="N148" s="417"/>
      <c r="O148" s="417"/>
      <c r="P148" s="417"/>
      <c r="Q148" s="417"/>
      <c r="R148" s="417"/>
      <c r="S148" s="417"/>
      <c r="T148" s="417"/>
      <c r="U148" s="417"/>
      <c r="V148" s="417"/>
      <c r="W148" s="417"/>
      <c r="X148" s="417"/>
      <c r="Y148" s="417"/>
      <c r="Z148" s="417"/>
    </row>
    <row r="149" spans="1:26" ht="16" x14ac:dyDescent="0.2">
      <c r="A149" s="417"/>
      <c r="B149" s="453"/>
      <c r="C149" s="454"/>
      <c r="D149" s="446"/>
      <c r="E149" s="446"/>
      <c r="F149" s="446"/>
      <c r="G149" s="446"/>
      <c r="H149" s="446"/>
      <c r="I149" s="446"/>
      <c r="J149" s="417"/>
      <c r="K149" s="417"/>
      <c r="L149" s="417"/>
      <c r="M149" s="417"/>
      <c r="N149" s="417"/>
      <c r="O149" s="417"/>
      <c r="P149" s="417"/>
      <c r="Q149" s="417"/>
      <c r="R149" s="417"/>
      <c r="S149" s="417"/>
      <c r="T149" s="417"/>
      <c r="U149" s="417"/>
      <c r="V149" s="417"/>
      <c r="W149" s="417"/>
      <c r="X149" s="417"/>
      <c r="Y149" s="417"/>
      <c r="Z149" s="417"/>
    </row>
    <row r="150" spans="1:26" ht="16" x14ac:dyDescent="0.2">
      <c r="A150" s="417"/>
      <c r="B150" s="453"/>
      <c r="C150" s="454"/>
      <c r="D150" s="446"/>
      <c r="E150" s="446"/>
      <c r="F150" s="446"/>
      <c r="G150" s="446"/>
      <c r="H150" s="446"/>
      <c r="I150" s="446"/>
      <c r="J150" s="417"/>
      <c r="K150" s="417"/>
      <c r="L150" s="417"/>
      <c r="M150" s="417"/>
      <c r="N150" s="417"/>
      <c r="O150" s="417"/>
      <c r="P150" s="417"/>
      <c r="Q150" s="417"/>
      <c r="R150" s="417"/>
      <c r="S150" s="417"/>
      <c r="T150" s="417"/>
      <c r="U150" s="417"/>
      <c r="V150" s="417"/>
      <c r="W150" s="417"/>
      <c r="X150" s="417"/>
      <c r="Y150" s="417"/>
      <c r="Z150" s="417"/>
    </row>
    <row r="151" spans="1:26" ht="16" x14ac:dyDescent="0.2">
      <c r="A151" s="417"/>
      <c r="B151" s="453"/>
      <c r="C151" s="454"/>
      <c r="D151" s="446"/>
      <c r="E151" s="446"/>
      <c r="F151" s="446"/>
      <c r="G151" s="446"/>
      <c r="H151" s="446"/>
      <c r="I151" s="446"/>
      <c r="J151" s="417"/>
      <c r="K151" s="417"/>
      <c r="L151" s="417"/>
      <c r="M151" s="417"/>
      <c r="N151" s="417"/>
      <c r="O151" s="417"/>
      <c r="P151" s="417"/>
      <c r="Q151" s="417"/>
      <c r="R151" s="417"/>
      <c r="S151" s="417"/>
      <c r="T151" s="417"/>
      <c r="U151" s="417"/>
      <c r="V151" s="417"/>
      <c r="W151" s="417"/>
      <c r="X151" s="417"/>
      <c r="Y151" s="417"/>
      <c r="Z151" s="417"/>
    </row>
    <row r="152" spans="1:26" ht="16" x14ac:dyDescent="0.2">
      <c r="A152" s="417"/>
      <c r="B152" s="453"/>
      <c r="C152" s="454"/>
      <c r="D152" s="446"/>
      <c r="E152" s="446"/>
      <c r="F152" s="446"/>
      <c r="G152" s="446"/>
      <c r="H152" s="446"/>
      <c r="I152" s="446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/>
      <c r="U152" s="417"/>
      <c r="V152" s="417"/>
      <c r="W152" s="417"/>
      <c r="X152" s="417"/>
      <c r="Y152" s="417"/>
      <c r="Z152" s="417"/>
    </row>
    <row r="153" spans="1:26" ht="16" x14ac:dyDescent="0.2">
      <c r="A153" s="417"/>
      <c r="B153" s="453"/>
      <c r="C153" s="454"/>
      <c r="D153" s="446"/>
      <c r="E153" s="446"/>
      <c r="F153" s="446"/>
      <c r="G153" s="446"/>
      <c r="H153" s="446"/>
      <c r="I153" s="446"/>
      <c r="J153" s="417"/>
      <c r="K153" s="417"/>
      <c r="L153" s="417"/>
      <c r="M153" s="417"/>
      <c r="N153" s="417"/>
      <c r="O153" s="417"/>
      <c r="P153" s="417"/>
      <c r="Q153" s="417"/>
      <c r="R153" s="417"/>
      <c r="S153" s="417"/>
      <c r="T153" s="417"/>
      <c r="U153" s="417"/>
      <c r="V153" s="417"/>
      <c r="W153" s="417"/>
      <c r="X153" s="417"/>
      <c r="Y153" s="417"/>
      <c r="Z153" s="417"/>
    </row>
    <row r="154" spans="1:26" ht="16" x14ac:dyDescent="0.2">
      <c r="A154" s="417"/>
      <c r="B154" s="453"/>
      <c r="C154" s="454"/>
      <c r="D154" s="446"/>
      <c r="E154" s="446"/>
      <c r="F154" s="446"/>
      <c r="G154" s="446"/>
      <c r="H154" s="446"/>
      <c r="I154" s="446"/>
      <c r="J154" s="417"/>
      <c r="K154" s="417"/>
      <c r="L154" s="417"/>
      <c r="M154" s="417"/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  <c r="Z154" s="417"/>
    </row>
    <row r="155" spans="1:26" ht="16" x14ac:dyDescent="0.2">
      <c r="A155" s="417"/>
      <c r="B155" s="453"/>
      <c r="C155" s="454"/>
      <c r="D155" s="446"/>
      <c r="E155" s="446"/>
      <c r="F155" s="446"/>
      <c r="G155" s="446"/>
      <c r="H155" s="446"/>
      <c r="I155" s="446"/>
      <c r="J155" s="417"/>
      <c r="K155" s="417"/>
      <c r="L155" s="417"/>
      <c r="M155" s="417"/>
      <c r="N155" s="417"/>
      <c r="O155" s="417"/>
      <c r="P155" s="417"/>
      <c r="Q155" s="417"/>
      <c r="R155" s="417"/>
      <c r="S155" s="417"/>
      <c r="T155" s="417"/>
      <c r="U155" s="417"/>
      <c r="V155" s="417"/>
      <c r="W155" s="417"/>
      <c r="X155" s="417"/>
      <c r="Y155" s="417"/>
      <c r="Z155" s="417"/>
    </row>
    <row r="156" spans="1:26" ht="16" x14ac:dyDescent="0.2">
      <c r="A156" s="417"/>
      <c r="B156" s="453"/>
      <c r="C156" s="454"/>
      <c r="D156" s="446"/>
      <c r="E156" s="446"/>
      <c r="F156" s="446"/>
      <c r="G156" s="446"/>
      <c r="H156" s="446"/>
      <c r="I156" s="446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</row>
    <row r="157" spans="1:26" ht="16" x14ac:dyDescent="0.2">
      <c r="A157" s="417"/>
      <c r="B157" s="453"/>
      <c r="C157" s="454"/>
      <c r="D157" s="446"/>
      <c r="E157" s="446"/>
      <c r="F157" s="446"/>
      <c r="G157" s="446"/>
      <c r="H157" s="446"/>
      <c r="I157" s="446"/>
      <c r="J157" s="417"/>
      <c r="K157" s="417"/>
      <c r="L157" s="417"/>
      <c r="M157" s="417"/>
      <c r="N157" s="417"/>
      <c r="O157" s="417"/>
      <c r="P157" s="417"/>
      <c r="Q157" s="417"/>
      <c r="R157" s="417"/>
      <c r="S157" s="417"/>
      <c r="T157" s="417"/>
      <c r="U157" s="417"/>
      <c r="V157" s="417"/>
      <c r="W157" s="417"/>
      <c r="X157" s="417"/>
      <c r="Y157" s="417"/>
      <c r="Z157" s="417"/>
    </row>
    <row r="158" spans="1:26" ht="16" x14ac:dyDescent="0.2">
      <c r="A158" s="417"/>
      <c r="B158" s="453"/>
      <c r="C158" s="454"/>
      <c r="D158" s="446"/>
      <c r="E158" s="446"/>
      <c r="F158" s="446"/>
      <c r="G158" s="446"/>
      <c r="H158" s="446"/>
      <c r="I158" s="446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  <c r="Z158" s="417"/>
    </row>
    <row r="159" spans="1:26" ht="16" x14ac:dyDescent="0.2">
      <c r="A159" s="417"/>
      <c r="B159" s="453"/>
      <c r="C159" s="454"/>
      <c r="D159" s="446"/>
      <c r="E159" s="446"/>
      <c r="F159" s="446"/>
      <c r="G159" s="446"/>
      <c r="H159" s="446"/>
      <c r="I159" s="446"/>
      <c r="J159" s="417"/>
      <c r="K159" s="417"/>
      <c r="L159" s="417"/>
      <c r="M159" s="417"/>
      <c r="N159" s="417"/>
      <c r="O159" s="417"/>
      <c r="P159" s="417"/>
      <c r="Q159" s="417"/>
      <c r="R159" s="417"/>
      <c r="S159" s="417"/>
      <c r="T159" s="417"/>
      <c r="U159" s="417"/>
      <c r="V159" s="417"/>
      <c r="W159" s="417"/>
      <c r="X159" s="417"/>
      <c r="Y159" s="417"/>
      <c r="Z159" s="417"/>
    </row>
    <row r="160" spans="1:26" ht="16" x14ac:dyDescent="0.2">
      <c r="A160" s="417"/>
      <c r="B160" s="453"/>
      <c r="C160" s="454"/>
      <c r="D160" s="446"/>
      <c r="E160" s="446"/>
      <c r="F160" s="446"/>
      <c r="G160" s="446"/>
      <c r="H160" s="446"/>
      <c r="I160" s="446"/>
      <c r="J160" s="417"/>
      <c r="K160" s="417"/>
      <c r="L160" s="417"/>
      <c r="M160" s="417"/>
      <c r="N160" s="417"/>
      <c r="O160" s="417"/>
      <c r="P160" s="417"/>
      <c r="Q160" s="417"/>
      <c r="R160" s="417"/>
      <c r="S160" s="417"/>
      <c r="T160" s="417"/>
      <c r="U160" s="417"/>
      <c r="V160" s="417"/>
      <c r="W160" s="417"/>
      <c r="X160" s="417"/>
      <c r="Y160" s="417"/>
      <c r="Z160" s="417"/>
    </row>
    <row r="161" spans="1:26" ht="16" x14ac:dyDescent="0.2">
      <c r="A161" s="417"/>
      <c r="B161" s="453"/>
      <c r="C161" s="454"/>
      <c r="D161" s="446"/>
      <c r="E161" s="446"/>
      <c r="F161" s="446"/>
      <c r="G161" s="446"/>
      <c r="H161" s="446"/>
      <c r="I161" s="446"/>
      <c r="J161" s="417"/>
      <c r="K161" s="417"/>
      <c r="L161" s="417"/>
      <c r="M161" s="417"/>
      <c r="N161" s="417"/>
      <c r="O161" s="417"/>
      <c r="P161" s="417"/>
      <c r="Q161" s="417"/>
      <c r="R161" s="417"/>
      <c r="S161" s="417"/>
      <c r="T161" s="417"/>
      <c r="U161" s="417"/>
      <c r="V161" s="417"/>
      <c r="W161" s="417"/>
      <c r="X161" s="417"/>
      <c r="Y161" s="417"/>
      <c r="Z161" s="417"/>
    </row>
    <row r="162" spans="1:26" ht="16" x14ac:dyDescent="0.2">
      <c r="A162" s="417"/>
      <c r="B162" s="453"/>
      <c r="C162" s="454"/>
      <c r="D162" s="446"/>
      <c r="E162" s="446"/>
      <c r="F162" s="446"/>
      <c r="G162" s="446"/>
      <c r="H162" s="446"/>
      <c r="I162" s="446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</row>
    <row r="163" spans="1:26" ht="16" x14ac:dyDescent="0.2">
      <c r="A163" s="417"/>
      <c r="B163" s="453"/>
      <c r="C163" s="454"/>
      <c r="D163" s="446"/>
      <c r="E163" s="446"/>
      <c r="F163" s="446"/>
      <c r="G163" s="446"/>
      <c r="H163" s="446"/>
      <c r="I163" s="446"/>
      <c r="J163" s="417"/>
      <c r="K163" s="417"/>
      <c r="L163" s="417"/>
      <c r="M163" s="417"/>
      <c r="N163" s="417"/>
      <c r="O163" s="417"/>
      <c r="P163" s="417"/>
      <c r="Q163" s="417"/>
      <c r="R163" s="417"/>
      <c r="S163" s="417"/>
      <c r="T163" s="417"/>
      <c r="U163" s="417"/>
      <c r="V163" s="417"/>
      <c r="W163" s="417"/>
      <c r="X163" s="417"/>
      <c r="Y163" s="417"/>
      <c r="Z163" s="417"/>
    </row>
    <row r="164" spans="1:26" ht="16" x14ac:dyDescent="0.2">
      <c r="A164" s="417"/>
      <c r="B164" s="453"/>
      <c r="C164" s="454"/>
      <c r="D164" s="446"/>
      <c r="E164" s="446"/>
      <c r="F164" s="446"/>
      <c r="G164" s="446"/>
      <c r="H164" s="446"/>
      <c r="I164" s="446"/>
      <c r="J164" s="417"/>
      <c r="K164" s="417"/>
      <c r="L164" s="417"/>
      <c r="M164" s="417"/>
      <c r="N164" s="417"/>
      <c r="O164" s="417"/>
      <c r="P164" s="417"/>
      <c r="Q164" s="417"/>
      <c r="R164" s="417"/>
      <c r="S164" s="417"/>
      <c r="T164" s="417"/>
      <c r="U164" s="417"/>
      <c r="V164" s="417"/>
      <c r="W164" s="417"/>
      <c r="X164" s="417"/>
      <c r="Y164" s="417"/>
      <c r="Z164" s="417"/>
    </row>
    <row r="165" spans="1:26" ht="16" x14ac:dyDescent="0.2">
      <c r="A165" s="417"/>
      <c r="B165" s="453"/>
      <c r="C165" s="454"/>
      <c r="D165" s="446"/>
      <c r="E165" s="446"/>
      <c r="F165" s="446"/>
      <c r="G165" s="446"/>
      <c r="H165" s="446"/>
      <c r="I165" s="446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  <c r="Z165" s="417"/>
    </row>
    <row r="166" spans="1:26" ht="16" x14ac:dyDescent="0.2">
      <c r="A166" s="417"/>
      <c r="B166" s="453"/>
      <c r="C166" s="454"/>
      <c r="D166" s="446"/>
      <c r="E166" s="446"/>
      <c r="F166" s="446"/>
      <c r="G166" s="446"/>
      <c r="H166" s="446"/>
      <c r="I166" s="446"/>
      <c r="J166" s="417"/>
      <c r="K166" s="417"/>
      <c r="L166" s="417"/>
      <c r="M166" s="417"/>
      <c r="N166" s="417"/>
      <c r="O166" s="417"/>
      <c r="P166" s="417"/>
      <c r="Q166" s="417"/>
      <c r="R166" s="417"/>
      <c r="S166" s="417"/>
      <c r="T166" s="417"/>
      <c r="U166" s="417"/>
      <c r="V166" s="417"/>
      <c r="W166" s="417"/>
      <c r="X166" s="417"/>
      <c r="Y166" s="417"/>
      <c r="Z166" s="417"/>
    </row>
    <row r="167" spans="1:26" ht="16" x14ac:dyDescent="0.2">
      <c r="A167" s="417"/>
      <c r="B167" s="453"/>
      <c r="C167" s="454"/>
      <c r="D167" s="446"/>
      <c r="E167" s="446"/>
      <c r="F167" s="446"/>
      <c r="G167" s="446"/>
      <c r="H167" s="446"/>
      <c r="I167" s="446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  <c r="Z167" s="417"/>
    </row>
    <row r="168" spans="1:26" ht="16" x14ac:dyDescent="0.2">
      <c r="A168" s="417"/>
      <c r="B168" s="453"/>
      <c r="C168" s="454"/>
      <c r="D168" s="446"/>
      <c r="E168" s="446"/>
      <c r="F168" s="446"/>
      <c r="G168" s="446"/>
      <c r="H168" s="446"/>
      <c r="I168" s="446"/>
      <c r="J168" s="417"/>
      <c r="K168" s="417"/>
      <c r="L168" s="417"/>
      <c r="M168" s="417"/>
      <c r="N168" s="417"/>
      <c r="O168" s="417"/>
      <c r="P168" s="417"/>
      <c r="Q168" s="417"/>
      <c r="R168" s="417"/>
      <c r="S168" s="417"/>
      <c r="T168" s="417"/>
      <c r="U168" s="417"/>
      <c r="V168" s="417"/>
      <c r="W168" s="417"/>
      <c r="X168" s="417"/>
      <c r="Y168" s="417"/>
      <c r="Z168" s="417"/>
    </row>
    <row r="169" spans="1:26" ht="16" x14ac:dyDescent="0.2">
      <c r="A169" s="417"/>
      <c r="B169" s="453"/>
      <c r="C169" s="454"/>
      <c r="D169" s="446"/>
      <c r="E169" s="446"/>
      <c r="F169" s="446"/>
      <c r="G169" s="446"/>
      <c r="H169" s="446"/>
      <c r="I169" s="446"/>
      <c r="J169" s="417"/>
      <c r="K169" s="417"/>
      <c r="L169" s="417"/>
      <c r="M169" s="417"/>
      <c r="N169" s="417"/>
      <c r="O169" s="417"/>
      <c r="P169" s="417"/>
      <c r="Q169" s="417"/>
      <c r="R169" s="417"/>
      <c r="S169" s="417"/>
      <c r="T169" s="417"/>
      <c r="U169" s="417"/>
      <c r="V169" s="417"/>
      <c r="W169" s="417"/>
      <c r="X169" s="417"/>
      <c r="Y169" s="417"/>
      <c r="Z169" s="417"/>
    </row>
    <row r="170" spans="1:26" ht="16" x14ac:dyDescent="0.2">
      <c r="A170" s="417"/>
      <c r="B170" s="453"/>
      <c r="C170" s="454"/>
      <c r="D170" s="446"/>
      <c r="E170" s="446"/>
      <c r="F170" s="446"/>
      <c r="G170" s="446"/>
      <c r="H170" s="446"/>
      <c r="I170" s="446"/>
      <c r="J170" s="417"/>
      <c r="K170" s="417"/>
      <c r="L170" s="417"/>
      <c r="M170" s="417"/>
      <c r="N170" s="417"/>
      <c r="O170" s="417"/>
      <c r="P170" s="417"/>
      <c r="Q170" s="417"/>
      <c r="R170" s="417"/>
      <c r="S170" s="417"/>
      <c r="T170" s="417"/>
      <c r="U170" s="417"/>
      <c r="V170" s="417"/>
      <c r="W170" s="417"/>
      <c r="X170" s="417"/>
      <c r="Y170" s="417"/>
      <c r="Z170" s="417"/>
    </row>
    <row r="171" spans="1:26" ht="16" x14ac:dyDescent="0.2">
      <c r="A171" s="417"/>
      <c r="B171" s="453"/>
      <c r="C171" s="454"/>
      <c r="D171" s="446"/>
      <c r="E171" s="446"/>
      <c r="F171" s="446"/>
      <c r="G171" s="446"/>
      <c r="H171" s="446"/>
      <c r="I171" s="446"/>
      <c r="J171" s="417"/>
      <c r="K171" s="417"/>
      <c r="L171" s="417"/>
      <c r="M171" s="417"/>
      <c r="N171" s="417"/>
      <c r="O171" s="417"/>
      <c r="P171" s="417"/>
      <c r="Q171" s="417"/>
      <c r="R171" s="417"/>
      <c r="S171" s="417"/>
      <c r="T171" s="417"/>
      <c r="U171" s="417"/>
      <c r="V171" s="417"/>
      <c r="W171" s="417"/>
      <c r="X171" s="417"/>
      <c r="Y171" s="417"/>
      <c r="Z171" s="417"/>
    </row>
    <row r="172" spans="1:26" ht="16" x14ac:dyDescent="0.2">
      <c r="A172" s="417"/>
      <c r="B172" s="453"/>
      <c r="C172" s="454"/>
      <c r="D172" s="446"/>
      <c r="E172" s="446"/>
      <c r="F172" s="446"/>
      <c r="G172" s="446"/>
      <c r="H172" s="446"/>
      <c r="I172" s="446"/>
      <c r="J172" s="417"/>
      <c r="K172" s="417"/>
      <c r="L172" s="417"/>
      <c r="M172" s="417"/>
      <c r="N172" s="417"/>
      <c r="O172" s="417"/>
      <c r="P172" s="417"/>
      <c r="Q172" s="417"/>
      <c r="R172" s="417"/>
      <c r="S172" s="417"/>
      <c r="T172" s="417"/>
      <c r="U172" s="417"/>
      <c r="V172" s="417"/>
      <c r="W172" s="417"/>
      <c r="X172" s="417"/>
      <c r="Y172" s="417"/>
      <c r="Z172" s="417"/>
    </row>
    <row r="173" spans="1:26" ht="16" x14ac:dyDescent="0.2">
      <c r="A173" s="417"/>
      <c r="B173" s="453"/>
      <c r="C173" s="454"/>
      <c r="D173" s="446"/>
      <c r="E173" s="446"/>
      <c r="F173" s="446"/>
      <c r="G173" s="446"/>
      <c r="H173" s="446"/>
      <c r="I173" s="446"/>
      <c r="J173" s="417"/>
      <c r="K173" s="417"/>
      <c r="L173" s="417"/>
      <c r="M173" s="417"/>
      <c r="N173" s="417"/>
      <c r="O173" s="417"/>
      <c r="P173" s="417"/>
      <c r="Q173" s="417"/>
      <c r="R173" s="417"/>
      <c r="S173" s="417"/>
      <c r="T173" s="417"/>
      <c r="U173" s="417"/>
      <c r="V173" s="417"/>
      <c r="W173" s="417"/>
      <c r="X173" s="417"/>
      <c r="Y173" s="417"/>
      <c r="Z173" s="417"/>
    </row>
    <row r="174" spans="1:26" ht="16" x14ac:dyDescent="0.2">
      <c r="A174" s="417"/>
      <c r="B174" s="453"/>
      <c r="C174" s="454"/>
      <c r="D174" s="446"/>
      <c r="E174" s="446"/>
      <c r="F174" s="446"/>
      <c r="G174" s="446"/>
      <c r="H174" s="446"/>
      <c r="I174" s="446"/>
      <c r="J174" s="417"/>
      <c r="K174" s="417"/>
      <c r="L174" s="417"/>
      <c r="M174" s="417"/>
      <c r="N174" s="417"/>
      <c r="O174" s="417"/>
      <c r="P174" s="417"/>
      <c r="Q174" s="417"/>
      <c r="R174" s="417"/>
      <c r="S174" s="417"/>
      <c r="T174" s="417"/>
      <c r="U174" s="417"/>
      <c r="V174" s="417"/>
      <c r="W174" s="417"/>
      <c r="X174" s="417"/>
      <c r="Y174" s="417"/>
      <c r="Z174" s="417"/>
    </row>
    <row r="175" spans="1:26" ht="16" x14ac:dyDescent="0.2">
      <c r="A175" s="417"/>
      <c r="B175" s="453"/>
      <c r="C175" s="454"/>
      <c r="D175" s="446"/>
      <c r="E175" s="446"/>
      <c r="F175" s="446"/>
      <c r="G175" s="446"/>
      <c r="H175" s="446"/>
      <c r="I175" s="446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7"/>
      <c r="Z175" s="417"/>
    </row>
    <row r="176" spans="1:26" ht="16" x14ac:dyDescent="0.2">
      <c r="A176" s="417"/>
      <c r="B176" s="453"/>
      <c r="C176" s="454"/>
      <c r="D176" s="446"/>
      <c r="E176" s="446"/>
      <c r="F176" s="446"/>
      <c r="G176" s="446"/>
      <c r="H176" s="446"/>
      <c r="I176" s="446"/>
      <c r="J176" s="417"/>
      <c r="K176" s="417"/>
      <c r="L176" s="417"/>
      <c r="M176" s="417"/>
      <c r="N176" s="417"/>
      <c r="O176" s="417"/>
      <c r="P176" s="417"/>
      <c r="Q176" s="417"/>
      <c r="R176" s="417"/>
      <c r="S176" s="417"/>
      <c r="T176" s="417"/>
      <c r="U176" s="417"/>
      <c r="V176" s="417"/>
      <c r="W176" s="417"/>
      <c r="X176" s="417"/>
      <c r="Y176" s="417"/>
      <c r="Z176" s="417"/>
    </row>
    <row r="177" spans="1:26" ht="16" x14ac:dyDescent="0.2">
      <c r="A177" s="417"/>
      <c r="B177" s="453"/>
      <c r="C177" s="454"/>
      <c r="D177" s="446"/>
      <c r="E177" s="446"/>
      <c r="F177" s="446"/>
      <c r="G177" s="446"/>
      <c r="H177" s="446"/>
      <c r="I177" s="446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417"/>
    </row>
    <row r="178" spans="1:26" ht="16" x14ac:dyDescent="0.2">
      <c r="A178" s="417"/>
      <c r="B178" s="453"/>
      <c r="C178" s="454"/>
      <c r="D178" s="446"/>
      <c r="E178" s="446"/>
      <c r="F178" s="446"/>
      <c r="G178" s="446"/>
      <c r="H178" s="446"/>
      <c r="I178" s="446"/>
      <c r="J178" s="417"/>
      <c r="K178" s="417"/>
      <c r="L178" s="417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  <c r="Z178" s="417"/>
    </row>
    <row r="179" spans="1:26" ht="16" x14ac:dyDescent="0.2">
      <c r="A179" s="417"/>
      <c r="B179" s="453"/>
      <c r="C179" s="454"/>
      <c r="D179" s="446"/>
      <c r="E179" s="446"/>
      <c r="F179" s="446"/>
      <c r="G179" s="446"/>
      <c r="H179" s="446"/>
      <c r="I179" s="446"/>
      <c r="J179" s="417"/>
      <c r="K179" s="417"/>
      <c r="L179" s="417"/>
      <c r="M179" s="417"/>
      <c r="N179" s="417"/>
      <c r="O179" s="417"/>
      <c r="P179" s="417"/>
      <c r="Q179" s="417"/>
      <c r="R179" s="417"/>
      <c r="S179" s="417"/>
      <c r="T179" s="417"/>
      <c r="U179" s="417"/>
      <c r="V179" s="417"/>
      <c r="W179" s="417"/>
      <c r="X179" s="417"/>
      <c r="Y179" s="417"/>
      <c r="Z179" s="417"/>
    </row>
    <row r="180" spans="1:26" ht="16" x14ac:dyDescent="0.2">
      <c r="A180" s="417"/>
      <c r="B180" s="453"/>
      <c r="C180" s="454"/>
      <c r="D180" s="446"/>
      <c r="E180" s="446"/>
      <c r="F180" s="446"/>
      <c r="G180" s="446"/>
      <c r="H180" s="446"/>
      <c r="I180" s="446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</row>
    <row r="181" spans="1:26" ht="16" x14ac:dyDescent="0.2">
      <c r="A181" s="417"/>
      <c r="B181" s="453"/>
      <c r="C181" s="454"/>
      <c r="D181" s="446"/>
      <c r="E181" s="446"/>
      <c r="F181" s="446"/>
      <c r="G181" s="446"/>
      <c r="H181" s="446"/>
      <c r="I181" s="446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  <c r="V181" s="417"/>
      <c r="W181" s="417"/>
      <c r="X181" s="417"/>
      <c r="Y181" s="417"/>
      <c r="Z181" s="417"/>
    </row>
    <row r="182" spans="1:26" ht="16" x14ac:dyDescent="0.2">
      <c r="A182" s="417"/>
      <c r="B182" s="453"/>
      <c r="C182" s="454"/>
      <c r="D182" s="446"/>
      <c r="E182" s="446"/>
      <c r="F182" s="446"/>
      <c r="G182" s="446"/>
      <c r="H182" s="446"/>
      <c r="I182" s="446"/>
      <c r="J182" s="417"/>
      <c r="K182" s="417"/>
      <c r="L182" s="417"/>
      <c r="M182" s="417"/>
      <c r="N182" s="417"/>
      <c r="O182" s="417"/>
      <c r="P182" s="417"/>
      <c r="Q182" s="417"/>
      <c r="R182" s="417"/>
      <c r="S182" s="417"/>
      <c r="T182" s="417"/>
      <c r="U182" s="417"/>
      <c r="V182" s="417"/>
      <c r="W182" s="417"/>
      <c r="X182" s="417"/>
      <c r="Y182" s="417"/>
      <c r="Z182" s="417"/>
    </row>
    <row r="183" spans="1:26" ht="16" x14ac:dyDescent="0.2">
      <c r="A183" s="417"/>
      <c r="B183" s="453"/>
      <c r="C183" s="454"/>
      <c r="D183" s="446"/>
      <c r="E183" s="446"/>
      <c r="F183" s="446"/>
      <c r="G183" s="446"/>
      <c r="H183" s="446"/>
      <c r="I183" s="446"/>
      <c r="J183" s="417"/>
      <c r="K183" s="417"/>
      <c r="L183" s="417"/>
      <c r="M183" s="417"/>
      <c r="N183" s="417"/>
      <c r="O183" s="417"/>
      <c r="P183" s="417"/>
      <c r="Q183" s="417"/>
      <c r="R183" s="417"/>
      <c r="S183" s="417"/>
      <c r="T183" s="417"/>
      <c r="U183" s="417"/>
      <c r="V183" s="417"/>
      <c r="W183" s="417"/>
      <c r="X183" s="417"/>
      <c r="Y183" s="417"/>
      <c r="Z183" s="417"/>
    </row>
    <row r="184" spans="1:26" ht="16" x14ac:dyDescent="0.2">
      <c r="A184" s="417"/>
      <c r="B184" s="453"/>
      <c r="C184" s="454"/>
      <c r="D184" s="446"/>
      <c r="E184" s="446"/>
      <c r="F184" s="446"/>
      <c r="G184" s="446"/>
      <c r="H184" s="446"/>
      <c r="I184" s="446"/>
      <c r="J184" s="417"/>
      <c r="K184" s="417"/>
      <c r="L184" s="417"/>
      <c r="M184" s="417"/>
      <c r="N184" s="417"/>
      <c r="O184" s="417"/>
      <c r="P184" s="417"/>
      <c r="Q184" s="417"/>
      <c r="R184" s="417"/>
      <c r="S184" s="417"/>
      <c r="T184" s="417"/>
      <c r="U184" s="417"/>
      <c r="V184" s="417"/>
      <c r="W184" s="417"/>
      <c r="X184" s="417"/>
      <c r="Y184" s="417"/>
      <c r="Z184" s="417"/>
    </row>
    <row r="185" spans="1:26" ht="16" x14ac:dyDescent="0.2">
      <c r="A185" s="417"/>
      <c r="B185" s="453"/>
      <c r="C185" s="454"/>
      <c r="D185" s="446"/>
      <c r="E185" s="446"/>
      <c r="F185" s="446"/>
      <c r="G185" s="446"/>
      <c r="H185" s="446"/>
      <c r="I185" s="446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  <c r="Z185" s="417"/>
    </row>
    <row r="186" spans="1:26" ht="16" x14ac:dyDescent="0.2">
      <c r="A186" s="417"/>
      <c r="B186" s="453"/>
      <c r="C186" s="454"/>
      <c r="D186" s="446"/>
      <c r="E186" s="446"/>
      <c r="F186" s="446"/>
      <c r="G186" s="446"/>
      <c r="H186" s="446"/>
      <c r="I186" s="446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  <c r="Z186" s="417"/>
    </row>
    <row r="187" spans="1:26" ht="16" x14ac:dyDescent="0.2">
      <c r="A187" s="417"/>
      <c r="B187" s="453"/>
      <c r="C187" s="454"/>
      <c r="D187" s="446"/>
      <c r="E187" s="446"/>
      <c r="F187" s="446"/>
      <c r="G187" s="446"/>
      <c r="H187" s="446"/>
      <c r="I187" s="446"/>
      <c r="J187" s="417"/>
      <c r="K187" s="417"/>
      <c r="L187" s="417"/>
      <c r="M187" s="417"/>
      <c r="N187" s="417"/>
      <c r="O187" s="417"/>
      <c r="P187" s="417"/>
      <c r="Q187" s="417"/>
      <c r="R187" s="417"/>
      <c r="S187" s="417"/>
      <c r="T187" s="417"/>
      <c r="U187" s="417"/>
      <c r="V187" s="417"/>
      <c r="W187" s="417"/>
      <c r="X187" s="417"/>
      <c r="Y187" s="417"/>
      <c r="Z187" s="417"/>
    </row>
    <row r="188" spans="1:26" ht="16" x14ac:dyDescent="0.2">
      <c r="A188" s="417"/>
      <c r="B188" s="453"/>
      <c r="C188" s="454"/>
      <c r="D188" s="446"/>
      <c r="E188" s="446"/>
      <c r="F188" s="446"/>
      <c r="G188" s="446"/>
      <c r="H188" s="446"/>
      <c r="I188" s="446"/>
      <c r="J188" s="417"/>
      <c r="K188" s="417"/>
      <c r="L188" s="417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  <c r="Z188" s="417"/>
    </row>
    <row r="189" spans="1:26" ht="16" x14ac:dyDescent="0.2">
      <c r="A189" s="417"/>
      <c r="B189" s="453"/>
      <c r="C189" s="454"/>
      <c r="D189" s="446"/>
      <c r="E189" s="446"/>
      <c r="F189" s="446"/>
      <c r="G189" s="446"/>
      <c r="H189" s="446"/>
      <c r="I189" s="446"/>
      <c r="J189" s="417"/>
      <c r="K189" s="417"/>
      <c r="L189" s="417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  <c r="Z189" s="417"/>
    </row>
    <row r="190" spans="1:26" ht="16" x14ac:dyDescent="0.2">
      <c r="A190" s="417"/>
      <c r="B190" s="453"/>
      <c r="C190" s="454"/>
      <c r="D190" s="446"/>
      <c r="E190" s="446"/>
      <c r="F190" s="446"/>
      <c r="G190" s="446"/>
      <c r="H190" s="446"/>
      <c r="I190" s="446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/>
      <c r="U190" s="417"/>
      <c r="V190" s="417"/>
      <c r="W190" s="417"/>
      <c r="X190" s="417"/>
      <c r="Y190" s="417"/>
      <c r="Z190" s="417"/>
    </row>
    <row r="191" spans="1:26" ht="16" x14ac:dyDescent="0.2">
      <c r="A191" s="417"/>
      <c r="B191" s="453"/>
      <c r="C191" s="454"/>
      <c r="D191" s="446"/>
      <c r="E191" s="446"/>
      <c r="F191" s="446"/>
      <c r="G191" s="446"/>
      <c r="H191" s="446"/>
      <c r="I191" s="446"/>
      <c r="J191" s="417"/>
      <c r="K191" s="417"/>
      <c r="L191" s="417"/>
      <c r="M191" s="417"/>
      <c r="N191" s="417"/>
      <c r="O191" s="417"/>
      <c r="P191" s="417"/>
      <c r="Q191" s="417"/>
      <c r="R191" s="417"/>
      <c r="S191" s="417"/>
      <c r="T191" s="417"/>
      <c r="U191" s="417"/>
      <c r="V191" s="417"/>
      <c r="W191" s="417"/>
      <c r="X191" s="417"/>
      <c r="Y191" s="417"/>
      <c r="Z191" s="417"/>
    </row>
    <row r="192" spans="1:26" ht="16" x14ac:dyDescent="0.2">
      <c r="A192" s="417"/>
      <c r="B192" s="453"/>
      <c r="C192" s="454"/>
      <c r="D192" s="446"/>
      <c r="E192" s="446"/>
      <c r="F192" s="446"/>
      <c r="G192" s="446"/>
      <c r="H192" s="446"/>
      <c r="I192" s="446"/>
      <c r="J192" s="417"/>
      <c r="K192" s="417"/>
      <c r="L192" s="417"/>
      <c r="M192" s="417"/>
      <c r="N192" s="417"/>
      <c r="O192" s="417"/>
      <c r="P192" s="417"/>
      <c r="Q192" s="417"/>
      <c r="R192" s="417"/>
      <c r="S192" s="417"/>
      <c r="T192" s="417"/>
      <c r="U192" s="417"/>
      <c r="V192" s="417"/>
      <c r="W192" s="417"/>
      <c r="X192" s="417"/>
      <c r="Y192" s="417"/>
      <c r="Z192" s="417"/>
    </row>
    <row r="193" spans="1:26" ht="16" x14ac:dyDescent="0.2">
      <c r="A193" s="417"/>
      <c r="B193" s="453"/>
      <c r="C193" s="454"/>
      <c r="D193" s="446"/>
      <c r="E193" s="446"/>
      <c r="F193" s="446"/>
      <c r="G193" s="446"/>
      <c r="H193" s="446"/>
      <c r="I193" s="446"/>
      <c r="J193" s="417"/>
      <c r="K193" s="417"/>
      <c r="L193" s="417"/>
      <c r="M193" s="417"/>
      <c r="N193" s="417"/>
      <c r="O193" s="417"/>
      <c r="P193" s="417"/>
      <c r="Q193" s="417"/>
      <c r="R193" s="417"/>
      <c r="S193" s="417"/>
      <c r="T193" s="417"/>
      <c r="U193" s="417"/>
      <c r="V193" s="417"/>
      <c r="W193" s="417"/>
      <c r="X193" s="417"/>
      <c r="Y193" s="417"/>
      <c r="Z193" s="417"/>
    </row>
    <row r="194" spans="1:26" ht="16" x14ac:dyDescent="0.2">
      <c r="A194" s="417"/>
      <c r="B194" s="453"/>
      <c r="C194" s="454"/>
      <c r="D194" s="446"/>
      <c r="E194" s="446"/>
      <c r="F194" s="446"/>
      <c r="G194" s="446"/>
      <c r="H194" s="446"/>
      <c r="I194" s="446"/>
      <c r="J194" s="417"/>
      <c r="K194" s="417"/>
      <c r="L194" s="417"/>
      <c r="M194" s="417"/>
      <c r="N194" s="417"/>
      <c r="O194" s="417"/>
      <c r="P194" s="417"/>
      <c r="Q194" s="417"/>
      <c r="R194" s="417"/>
      <c r="S194" s="417"/>
      <c r="T194" s="417"/>
      <c r="U194" s="417"/>
      <c r="V194" s="417"/>
      <c r="W194" s="417"/>
      <c r="X194" s="417"/>
      <c r="Y194" s="417"/>
      <c r="Z194" s="417"/>
    </row>
    <row r="195" spans="1:26" ht="16" x14ac:dyDescent="0.2">
      <c r="A195" s="417"/>
      <c r="B195" s="453"/>
      <c r="C195" s="454"/>
      <c r="D195" s="446"/>
      <c r="E195" s="446"/>
      <c r="F195" s="446"/>
      <c r="G195" s="446"/>
      <c r="H195" s="446"/>
      <c r="I195" s="446"/>
      <c r="J195" s="417"/>
      <c r="K195" s="417"/>
      <c r="L195" s="417"/>
      <c r="M195" s="417"/>
      <c r="N195" s="417"/>
      <c r="O195" s="417"/>
      <c r="P195" s="417"/>
      <c r="Q195" s="417"/>
      <c r="R195" s="417"/>
      <c r="S195" s="417"/>
      <c r="T195" s="417"/>
      <c r="U195" s="417"/>
      <c r="V195" s="417"/>
      <c r="W195" s="417"/>
      <c r="X195" s="417"/>
      <c r="Y195" s="417"/>
      <c r="Z195" s="417"/>
    </row>
    <row r="196" spans="1:26" ht="16" x14ac:dyDescent="0.2">
      <c r="A196" s="417"/>
      <c r="B196" s="453"/>
      <c r="C196" s="454"/>
      <c r="D196" s="446"/>
      <c r="E196" s="446"/>
      <c r="F196" s="446"/>
      <c r="G196" s="446"/>
      <c r="H196" s="446"/>
      <c r="I196" s="446"/>
      <c r="J196" s="417"/>
      <c r="K196" s="417"/>
      <c r="L196" s="417"/>
      <c r="M196" s="417"/>
      <c r="N196" s="417"/>
      <c r="O196" s="417"/>
      <c r="P196" s="417"/>
      <c r="Q196" s="417"/>
      <c r="R196" s="417"/>
      <c r="S196" s="417"/>
      <c r="T196" s="417"/>
      <c r="U196" s="417"/>
      <c r="V196" s="417"/>
      <c r="W196" s="417"/>
      <c r="X196" s="417"/>
      <c r="Y196" s="417"/>
      <c r="Z196" s="417"/>
    </row>
    <row r="197" spans="1:26" ht="16" x14ac:dyDescent="0.2">
      <c r="A197" s="417"/>
      <c r="B197" s="453"/>
      <c r="C197" s="454"/>
      <c r="D197" s="446"/>
      <c r="E197" s="446"/>
      <c r="F197" s="446"/>
      <c r="G197" s="446"/>
      <c r="H197" s="446"/>
      <c r="I197" s="446"/>
      <c r="J197" s="417"/>
      <c r="K197" s="417"/>
      <c r="L197" s="417"/>
      <c r="M197" s="417"/>
      <c r="N197" s="417"/>
      <c r="O197" s="417"/>
      <c r="P197" s="417"/>
      <c r="Q197" s="417"/>
      <c r="R197" s="417"/>
      <c r="S197" s="417"/>
      <c r="T197" s="417"/>
      <c r="U197" s="417"/>
      <c r="V197" s="417"/>
      <c r="W197" s="417"/>
      <c r="X197" s="417"/>
      <c r="Y197" s="417"/>
      <c r="Z197" s="417"/>
    </row>
    <row r="198" spans="1:26" ht="16" x14ac:dyDescent="0.2">
      <c r="A198" s="417"/>
      <c r="B198" s="453"/>
      <c r="C198" s="454"/>
      <c r="D198" s="446"/>
      <c r="E198" s="446"/>
      <c r="F198" s="446"/>
      <c r="G198" s="446"/>
      <c r="H198" s="446"/>
      <c r="I198" s="446"/>
      <c r="J198" s="417"/>
      <c r="K198" s="417"/>
      <c r="L198" s="417"/>
      <c r="M198" s="417"/>
      <c r="N198" s="417"/>
      <c r="O198" s="417"/>
      <c r="P198" s="417"/>
      <c r="Q198" s="417"/>
      <c r="R198" s="417"/>
      <c r="S198" s="417"/>
      <c r="T198" s="417"/>
      <c r="U198" s="417"/>
      <c r="V198" s="417"/>
      <c r="W198" s="417"/>
      <c r="X198" s="417"/>
      <c r="Y198" s="417"/>
      <c r="Z198" s="417"/>
    </row>
    <row r="199" spans="1:26" ht="16" x14ac:dyDescent="0.2">
      <c r="A199" s="417"/>
      <c r="B199" s="453"/>
      <c r="C199" s="454"/>
      <c r="D199" s="446"/>
      <c r="E199" s="446"/>
      <c r="F199" s="446"/>
      <c r="G199" s="446"/>
      <c r="H199" s="446"/>
      <c r="I199" s="446"/>
      <c r="J199" s="417"/>
      <c r="K199" s="417"/>
      <c r="L199" s="417"/>
      <c r="M199" s="417"/>
      <c r="N199" s="417"/>
      <c r="O199" s="417"/>
      <c r="P199" s="417"/>
      <c r="Q199" s="417"/>
      <c r="R199" s="417"/>
      <c r="S199" s="417"/>
      <c r="T199" s="417"/>
      <c r="U199" s="417"/>
      <c r="V199" s="417"/>
      <c r="W199" s="417"/>
      <c r="X199" s="417"/>
      <c r="Y199" s="417"/>
      <c r="Z199" s="417"/>
    </row>
    <row r="200" spans="1:26" ht="16" x14ac:dyDescent="0.2">
      <c r="A200" s="417"/>
      <c r="B200" s="453"/>
      <c r="C200" s="454"/>
      <c r="D200" s="446"/>
      <c r="E200" s="446"/>
      <c r="F200" s="446"/>
      <c r="G200" s="446"/>
      <c r="H200" s="446"/>
      <c r="I200" s="446"/>
      <c r="J200" s="417"/>
      <c r="K200" s="417"/>
      <c r="L200" s="417"/>
      <c r="M200" s="417"/>
      <c r="N200" s="417"/>
      <c r="O200" s="417"/>
      <c r="P200" s="417"/>
      <c r="Q200" s="417"/>
      <c r="R200" s="417"/>
      <c r="S200" s="417"/>
      <c r="T200" s="417"/>
      <c r="U200" s="417"/>
      <c r="V200" s="417"/>
      <c r="W200" s="417"/>
      <c r="X200" s="417"/>
      <c r="Y200" s="417"/>
      <c r="Z200" s="417"/>
    </row>
    <row r="201" spans="1:26" ht="16" x14ac:dyDescent="0.2">
      <c r="A201" s="417"/>
      <c r="B201" s="453"/>
      <c r="C201" s="454"/>
      <c r="D201" s="446"/>
      <c r="E201" s="446"/>
      <c r="F201" s="446"/>
      <c r="G201" s="446"/>
      <c r="H201" s="446"/>
      <c r="I201" s="446"/>
      <c r="J201" s="417"/>
      <c r="K201" s="417"/>
      <c r="L201" s="417"/>
      <c r="M201" s="417"/>
      <c r="N201" s="417"/>
      <c r="O201" s="417"/>
      <c r="P201" s="417"/>
      <c r="Q201" s="417"/>
      <c r="R201" s="417"/>
      <c r="S201" s="417"/>
      <c r="T201" s="417"/>
      <c r="U201" s="417"/>
      <c r="V201" s="417"/>
      <c r="W201" s="417"/>
      <c r="X201" s="417"/>
      <c r="Y201" s="417"/>
      <c r="Z201" s="417"/>
    </row>
    <row r="202" spans="1:26" ht="16" x14ac:dyDescent="0.2">
      <c r="A202" s="417"/>
      <c r="B202" s="453"/>
      <c r="C202" s="454"/>
      <c r="D202" s="446"/>
      <c r="E202" s="446"/>
      <c r="F202" s="446"/>
      <c r="G202" s="446"/>
      <c r="H202" s="446"/>
      <c r="I202" s="446"/>
      <c r="J202" s="417"/>
      <c r="K202" s="417"/>
      <c r="L202" s="417"/>
      <c r="M202" s="417"/>
      <c r="N202" s="417"/>
      <c r="O202" s="417"/>
      <c r="P202" s="417"/>
      <c r="Q202" s="417"/>
      <c r="R202" s="417"/>
      <c r="S202" s="417"/>
      <c r="T202" s="417"/>
      <c r="U202" s="417"/>
      <c r="V202" s="417"/>
      <c r="W202" s="417"/>
      <c r="X202" s="417"/>
      <c r="Y202" s="417"/>
      <c r="Z202" s="417"/>
    </row>
    <row r="203" spans="1:26" ht="16" x14ac:dyDescent="0.2">
      <c r="A203" s="417"/>
      <c r="B203" s="453"/>
      <c r="C203" s="454"/>
      <c r="D203" s="446"/>
      <c r="E203" s="446"/>
      <c r="F203" s="446"/>
      <c r="G203" s="446"/>
      <c r="H203" s="446"/>
      <c r="I203" s="446"/>
      <c r="J203" s="417"/>
      <c r="K203" s="417"/>
      <c r="L203" s="417"/>
      <c r="M203" s="417"/>
      <c r="N203" s="417"/>
      <c r="O203" s="417"/>
      <c r="P203" s="417"/>
      <c r="Q203" s="417"/>
      <c r="R203" s="417"/>
      <c r="S203" s="417"/>
      <c r="T203" s="417"/>
      <c r="U203" s="417"/>
      <c r="V203" s="417"/>
      <c r="W203" s="417"/>
      <c r="X203" s="417"/>
      <c r="Y203" s="417"/>
      <c r="Z203" s="417"/>
    </row>
    <row r="204" spans="1:26" ht="16" x14ac:dyDescent="0.2">
      <c r="A204" s="417"/>
      <c r="B204" s="453"/>
      <c r="C204" s="454"/>
      <c r="D204" s="446"/>
      <c r="E204" s="446"/>
      <c r="F204" s="446"/>
      <c r="G204" s="446"/>
      <c r="H204" s="446"/>
      <c r="I204" s="446"/>
      <c r="J204" s="417"/>
      <c r="K204" s="417"/>
      <c r="L204" s="417"/>
      <c r="M204" s="417"/>
      <c r="N204" s="417"/>
      <c r="O204" s="417"/>
      <c r="P204" s="417"/>
      <c r="Q204" s="417"/>
      <c r="R204" s="417"/>
      <c r="S204" s="417"/>
      <c r="T204" s="417"/>
      <c r="U204" s="417"/>
      <c r="V204" s="417"/>
      <c r="W204" s="417"/>
      <c r="X204" s="417"/>
      <c r="Y204" s="417"/>
      <c r="Z204" s="417"/>
    </row>
    <row r="205" spans="1:26" ht="16" x14ac:dyDescent="0.2">
      <c r="A205" s="417"/>
      <c r="B205" s="453"/>
      <c r="C205" s="454"/>
      <c r="D205" s="446"/>
      <c r="E205" s="446"/>
      <c r="F205" s="446"/>
      <c r="G205" s="446"/>
      <c r="H205" s="446"/>
      <c r="I205" s="446"/>
      <c r="J205" s="417"/>
      <c r="K205" s="417"/>
      <c r="L205" s="417"/>
      <c r="M205" s="417"/>
      <c r="N205" s="417"/>
      <c r="O205" s="417"/>
      <c r="P205" s="417"/>
      <c r="Q205" s="417"/>
      <c r="R205" s="417"/>
      <c r="S205" s="417"/>
      <c r="T205" s="417"/>
      <c r="U205" s="417"/>
      <c r="V205" s="417"/>
      <c r="W205" s="417"/>
      <c r="X205" s="417"/>
      <c r="Y205" s="417"/>
      <c r="Z205" s="417"/>
    </row>
    <row r="206" spans="1:26" ht="16" x14ac:dyDescent="0.2">
      <c r="A206" s="417"/>
      <c r="B206" s="453"/>
      <c r="C206" s="454"/>
      <c r="D206" s="446"/>
      <c r="E206" s="446"/>
      <c r="F206" s="446"/>
      <c r="G206" s="446"/>
      <c r="H206" s="446"/>
      <c r="I206" s="446"/>
      <c r="J206" s="417"/>
      <c r="K206" s="417"/>
      <c r="L206" s="417"/>
      <c r="M206" s="417"/>
      <c r="N206" s="417"/>
      <c r="O206" s="417"/>
      <c r="P206" s="417"/>
      <c r="Q206" s="417"/>
      <c r="R206" s="417"/>
      <c r="S206" s="417"/>
      <c r="T206" s="417"/>
      <c r="U206" s="417"/>
      <c r="V206" s="417"/>
      <c r="W206" s="417"/>
      <c r="X206" s="417"/>
      <c r="Y206" s="417"/>
      <c r="Z206" s="417"/>
    </row>
    <row r="207" spans="1:26" ht="16" x14ac:dyDescent="0.2">
      <c r="A207" s="417"/>
      <c r="B207" s="453"/>
      <c r="C207" s="454"/>
      <c r="D207" s="446"/>
      <c r="E207" s="446"/>
      <c r="F207" s="446"/>
      <c r="G207" s="446"/>
      <c r="H207" s="446"/>
      <c r="I207" s="446"/>
      <c r="J207" s="417"/>
      <c r="K207" s="417"/>
      <c r="L207" s="417"/>
      <c r="M207" s="417"/>
      <c r="N207" s="417"/>
      <c r="O207" s="417"/>
      <c r="P207" s="417"/>
      <c r="Q207" s="417"/>
      <c r="R207" s="417"/>
      <c r="S207" s="417"/>
      <c r="T207" s="417"/>
      <c r="U207" s="417"/>
      <c r="V207" s="417"/>
      <c r="W207" s="417"/>
      <c r="X207" s="417"/>
      <c r="Y207" s="417"/>
      <c r="Z207" s="417"/>
    </row>
    <row r="208" spans="1:26" ht="16" x14ac:dyDescent="0.2">
      <c r="A208" s="417"/>
      <c r="B208" s="453"/>
      <c r="C208" s="454"/>
      <c r="D208" s="446"/>
      <c r="E208" s="446"/>
      <c r="F208" s="446"/>
      <c r="G208" s="446"/>
      <c r="H208" s="446"/>
      <c r="I208" s="446"/>
      <c r="J208" s="417"/>
      <c r="K208" s="417"/>
      <c r="L208" s="417"/>
      <c r="M208" s="417"/>
      <c r="N208" s="417"/>
      <c r="O208" s="417"/>
      <c r="P208" s="417"/>
      <c r="Q208" s="417"/>
      <c r="R208" s="417"/>
      <c r="S208" s="417"/>
      <c r="T208" s="417"/>
      <c r="U208" s="417"/>
      <c r="V208" s="417"/>
      <c r="W208" s="417"/>
      <c r="X208" s="417"/>
      <c r="Y208" s="417"/>
      <c r="Z208" s="417"/>
    </row>
    <row r="209" spans="1:26" ht="16" x14ac:dyDescent="0.2">
      <c r="A209" s="417"/>
      <c r="B209" s="453"/>
      <c r="C209" s="454"/>
      <c r="D209" s="446"/>
      <c r="E209" s="446"/>
      <c r="F209" s="446"/>
      <c r="G209" s="446"/>
      <c r="H209" s="446"/>
      <c r="I209" s="446"/>
      <c r="J209" s="417"/>
      <c r="K209" s="417"/>
      <c r="L209" s="417"/>
      <c r="M209" s="417"/>
      <c r="N209" s="417"/>
      <c r="O209" s="417"/>
      <c r="P209" s="417"/>
      <c r="Q209" s="417"/>
      <c r="R209" s="417"/>
      <c r="S209" s="417"/>
      <c r="T209" s="417"/>
      <c r="U209" s="417"/>
      <c r="V209" s="417"/>
      <c r="W209" s="417"/>
      <c r="X209" s="417"/>
      <c r="Y209" s="417"/>
      <c r="Z209" s="417"/>
    </row>
    <row r="210" spans="1:26" ht="16" x14ac:dyDescent="0.2">
      <c r="A210" s="417"/>
      <c r="B210" s="453"/>
      <c r="C210" s="454"/>
      <c r="D210" s="446"/>
      <c r="E210" s="446"/>
      <c r="F210" s="446"/>
      <c r="G210" s="446"/>
      <c r="H210" s="446"/>
      <c r="I210" s="446"/>
      <c r="J210" s="417"/>
      <c r="K210" s="417"/>
      <c r="L210" s="417"/>
      <c r="M210" s="417"/>
      <c r="N210" s="417"/>
      <c r="O210" s="417"/>
      <c r="P210" s="417"/>
      <c r="Q210" s="417"/>
      <c r="R210" s="417"/>
      <c r="S210" s="417"/>
      <c r="T210" s="417"/>
      <c r="U210" s="417"/>
      <c r="V210" s="417"/>
      <c r="W210" s="417"/>
      <c r="X210" s="417"/>
      <c r="Y210" s="417"/>
      <c r="Z210" s="417"/>
    </row>
    <row r="211" spans="1:26" ht="16" x14ac:dyDescent="0.2">
      <c r="A211" s="417"/>
      <c r="B211" s="453"/>
      <c r="C211" s="454"/>
      <c r="D211" s="446"/>
      <c r="E211" s="446"/>
      <c r="F211" s="446"/>
      <c r="G211" s="446"/>
      <c r="H211" s="446"/>
      <c r="I211" s="446"/>
      <c r="J211" s="417"/>
      <c r="K211" s="417"/>
      <c r="L211" s="417"/>
      <c r="M211" s="417"/>
      <c r="N211" s="417"/>
      <c r="O211" s="417"/>
      <c r="P211" s="417"/>
      <c r="Q211" s="417"/>
      <c r="R211" s="417"/>
      <c r="S211" s="417"/>
      <c r="T211" s="417"/>
      <c r="U211" s="417"/>
      <c r="V211" s="417"/>
      <c r="W211" s="417"/>
      <c r="X211" s="417"/>
      <c r="Y211" s="417"/>
      <c r="Z211" s="417"/>
    </row>
    <row r="212" spans="1:26" ht="16" x14ac:dyDescent="0.2">
      <c r="A212" s="417"/>
      <c r="B212" s="453"/>
      <c r="C212" s="454"/>
      <c r="D212" s="446"/>
      <c r="E212" s="446"/>
      <c r="F212" s="446"/>
      <c r="G212" s="446"/>
      <c r="H212" s="446"/>
      <c r="I212" s="446"/>
      <c r="J212" s="417"/>
      <c r="K212" s="417"/>
      <c r="L212" s="417"/>
      <c r="M212" s="417"/>
      <c r="N212" s="417"/>
      <c r="O212" s="417"/>
      <c r="P212" s="417"/>
      <c r="Q212" s="417"/>
      <c r="R212" s="417"/>
      <c r="S212" s="417"/>
      <c r="T212" s="417"/>
      <c r="U212" s="417"/>
      <c r="V212" s="417"/>
      <c r="W212" s="417"/>
      <c r="X212" s="417"/>
      <c r="Y212" s="417"/>
      <c r="Z212" s="417"/>
    </row>
    <row r="213" spans="1:26" ht="16" x14ac:dyDescent="0.2">
      <c r="A213" s="417"/>
      <c r="B213" s="453"/>
      <c r="C213" s="454"/>
      <c r="D213" s="446"/>
      <c r="E213" s="446"/>
      <c r="F213" s="446"/>
      <c r="G213" s="446"/>
      <c r="H213" s="446"/>
      <c r="I213" s="446"/>
      <c r="J213" s="417"/>
      <c r="K213" s="417"/>
      <c r="L213" s="417"/>
      <c r="M213" s="417"/>
      <c r="N213" s="417"/>
      <c r="O213" s="417"/>
      <c r="P213" s="417"/>
      <c r="Q213" s="417"/>
      <c r="R213" s="417"/>
      <c r="S213" s="417"/>
      <c r="T213" s="417"/>
      <c r="U213" s="417"/>
      <c r="V213" s="417"/>
      <c r="W213" s="417"/>
      <c r="X213" s="417"/>
      <c r="Y213" s="417"/>
      <c r="Z213" s="417"/>
    </row>
    <row r="214" spans="1:26" ht="16" x14ac:dyDescent="0.2">
      <c r="A214" s="417"/>
      <c r="B214" s="453"/>
      <c r="C214" s="454"/>
      <c r="D214" s="446"/>
      <c r="E214" s="446"/>
      <c r="F214" s="446"/>
      <c r="G214" s="446"/>
      <c r="H214" s="446"/>
      <c r="I214" s="446"/>
      <c r="J214" s="417"/>
      <c r="K214" s="417"/>
      <c r="L214" s="417"/>
      <c r="M214" s="417"/>
      <c r="N214" s="417"/>
      <c r="O214" s="417"/>
      <c r="P214" s="417"/>
      <c r="Q214" s="417"/>
      <c r="R214" s="417"/>
      <c r="S214" s="417"/>
      <c r="T214" s="417"/>
      <c r="U214" s="417"/>
      <c r="V214" s="417"/>
      <c r="W214" s="417"/>
      <c r="X214" s="417"/>
      <c r="Y214" s="417"/>
      <c r="Z214" s="417"/>
    </row>
    <row r="215" spans="1:26" ht="16" x14ac:dyDescent="0.2">
      <c r="A215" s="417"/>
      <c r="B215" s="453"/>
      <c r="C215" s="454"/>
      <c r="D215" s="446"/>
      <c r="E215" s="446"/>
      <c r="F215" s="446"/>
      <c r="G215" s="446"/>
      <c r="H215" s="446"/>
      <c r="I215" s="446"/>
      <c r="J215" s="417"/>
      <c r="K215" s="417"/>
      <c r="L215" s="417"/>
      <c r="M215" s="417"/>
      <c r="N215" s="417"/>
      <c r="O215" s="417"/>
      <c r="P215" s="417"/>
      <c r="Q215" s="417"/>
      <c r="R215" s="417"/>
      <c r="S215" s="417"/>
      <c r="T215" s="417"/>
      <c r="U215" s="417"/>
      <c r="V215" s="417"/>
      <c r="W215" s="417"/>
      <c r="X215" s="417"/>
      <c r="Y215" s="417"/>
      <c r="Z215" s="417"/>
    </row>
    <row r="216" spans="1:26" ht="16" x14ac:dyDescent="0.2">
      <c r="A216" s="417"/>
      <c r="B216" s="453"/>
      <c r="C216" s="454"/>
      <c r="D216" s="446"/>
      <c r="E216" s="446"/>
      <c r="F216" s="446"/>
      <c r="G216" s="446"/>
      <c r="H216" s="446"/>
      <c r="I216" s="446"/>
      <c r="J216" s="417"/>
      <c r="K216" s="417"/>
      <c r="L216" s="417"/>
      <c r="M216" s="417"/>
      <c r="N216" s="417"/>
      <c r="O216" s="417"/>
      <c r="P216" s="417"/>
      <c r="Q216" s="417"/>
      <c r="R216" s="417"/>
      <c r="S216" s="417"/>
      <c r="T216" s="417"/>
      <c r="U216" s="417"/>
      <c r="V216" s="417"/>
      <c r="W216" s="417"/>
      <c r="X216" s="417"/>
      <c r="Y216" s="417"/>
      <c r="Z216" s="417"/>
    </row>
    <row r="217" spans="1:26" ht="16" x14ac:dyDescent="0.2">
      <c r="A217" s="417"/>
      <c r="B217" s="453"/>
      <c r="C217" s="454"/>
      <c r="D217" s="446"/>
      <c r="E217" s="446"/>
      <c r="F217" s="446"/>
      <c r="G217" s="446"/>
      <c r="H217" s="446"/>
      <c r="I217" s="446"/>
      <c r="J217" s="417"/>
      <c r="K217" s="417"/>
      <c r="L217" s="417"/>
      <c r="M217" s="417"/>
      <c r="N217" s="417"/>
      <c r="O217" s="417"/>
      <c r="P217" s="417"/>
      <c r="Q217" s="417"/>
      <c r="R217" s="417"/>
      <c r="S217" s="417"/>
      <c r="T217" s="417"/>
      <c r="U217" s="417"/>
      <c r="V217" s="417"/>
      <c r="W217" s="417"/>
      <c r="X217" s="417"/>
      <c r="Y217" s="417"/>
      <c r="Z217" s="417"/>
    </row>
    <row r="218" spans="1:26" ht="16" x14ac:dyDescent="0.2">
      <c r="A218" s="417"/>
      <c r="B218" s="453"/>
      <c r="C218" s="454"/>
      <c r="D218" s="446"/>
      <c r="E218" s="446"/>
      <c r="F218" s="446"/>
      <c r="G218" s="446"/>
      <c r="H218" s="446"/>
      <c r="I218" s="446"/>
      <c r="J218" s="417"/>
      <c r="K218" s="417"/>
      <c r="L218" s="417"/>
      <c r="M218" s="417"/>
      <c r="N218" s="417"/>
      <c r="O218" s="417"/>
      <c r="P218" s="417"/>
      <c r="Q218" s="417"/>
      <c r="R218" s="417"/>
      <c r="S218" s="417"/>
      <c r="T218" s="417"/>
      <c r="U218" s="417"/>
      <c r="V218" s="417"/>
      <c r="W218" s="417"/>
      <c r="X218" s="417"/>
      <c r="Y218" s="417"/>
      <c r="Z218" s="417"/>
    </row>
    <row r="219" spans="1:26" ht="16" x14ac:dyDescent="0.2">
      <c r="A219" s="417"/>
      <c r="B219" s="453"/>
      <c r="C219" s="454"/>
      <c r="D219" s="446"/>
      <c r="E219" s="446"/>
      <c r="F219" s="446"/>
      <c r="G219" s="446"/>
      <c r="H219" s="446"/>
      <c r="I219" s="446"/>
      <c r="J219" s="417"/>
      <c r="K219" s="417"/>
      <c r="L219" s="417"/>
      <c r="M219" s="417"/>
      <c r="N219" s="417"/>
      <c r="O219" s="417"/>
      <c r="P219" s="417"/>
      <c r="Q219" s="417"/>
      <c r="R219" s="417"/>
      <c r="S219" s="417"/>
      <c r="T219" s="417"/>
      <c r="U219" s="417"/>
      <c r="V219" s="417"/>
      <c r="W219" s="417"/>
      <c r="X219" s="417"/>
      <c r="Y219" s="417"/>
      <c r="Z219" s="417"/>
    </row>
    <row r="220" spans="1:26" ht="16" x14ac:dyDescent="0.2">
      <c r="A220" s="417"/>
      <c r="B220" s="453"/>
      <c r="C220" s="454"/>
      <c r="D220" s="446"/>
      <c r="E220" s="446"/>
      <c r="F220" s="446"/>
      <c r="G220" s="446"/>
      <c r="H220" s="446"/>
      <c r="I220" s="446"/>
      <c r="J220" s="417"/>
      <c r="K220" s="417"/>
      <c r="L220" s="417"/>
      <c r="M220" s="417"/>
      <c r="N220" s="417"/>
      <c r="O220" s="417"/>
      <c r="P220" s="417"/>
      <c r="Q220" s="417"/>
      <c r="R220" s="417"/>
      <c r="S220" s="417"/>
      <c r="T220" s="417"/>
      <c r="U220" s="417"/>
      <c r="V220" s="417"/>
      <c r="W220" s="417"/>
      <c r="X220" s="417"/>
      <c r="Y220" s="417"/>
      <c r="Z220" s="417"/>
    </row>
    <row r="221" spans="1:26" ht="16" x14ac:dyDescent="0.2">
      <c r="A221" s="417"/>
      <c r="B221" s="453"/>
      <c r="C221" s="454"/>
      <c r="D221" s="446"/>
      <c r="E221" s="446"/>
      <c r="F221" s="446"/>
      <c r="G221" s="446"/>
      <c r="H221" s="446"/>
      <c r="I221" s="446"/>
      <c r="J221" s="417"/>
      <c r="K221" s="417"/>
      <c r="L221" s="417"/>
      <c r="M221" s="417"/>
      <c r="N221" s="417"/>
      <c r="O221" s="417"/>
      <c r="P221" s="417"/>
      <c r="Q221" s="417"/>
      <c r="R221" s="417"/>
      <c r="S221" s="417"/>
      <c r="T221" s="417"/>
      <c r="U221" s="417"/>
      <c r="V221" s="417"/>
      <c r="W221" s="417"/>
      <c r="X221" s="417"/>
      <c r="Y221" s="417"/>
      <c r="Z221" s="417"/>
    </row>
    <row r="222" spans="1:26" ht="16" x14ac:dyDescent="0.2">
      <c r="A222" s="417"/>
      <c r="B222" s="453"/>
      <c r="C222" s="454"/>
      <c r="D222" s="446"/>
      <c r="E222" s="446"/>
      <c r="F222" s="446"/>
      <c r="G222" s="446"/>
      <c r="H222" s="446"/>
      <c r="I222" s="446"/>
      <c r="J222" s="417"/>
      <c r="K222" s="417"/>
      <c r="L222" s="417"/>
      <c r="M222" s="417"/>
      <c r="N222" s="417"/>
      <c r="O222" s="417"/>
      <c r="P222" s="417"/>
      <c r="Q222" s="417"/>
      <c r="R222" s="417"/>
      <c r="S222" s="417"/>
      <c r="T222" s="417"/>
      <c r="U222" s="417"/>
      <c r="V222" s="417"/>
      <c r="W222" s="417"/>
      <c r="X222" s="417"/>
      <c r="Y222" s="417"/>
      <c r="Z222" s="417"/>
    </row>
    <row r="223" spans="1:26" ht="16" x14ac:dyDescent="0.2">
      <c r="A223" s="417"/>
      <c r="B223" s="453"/>
      <c r="C223" s="454"/>
      <c r="D223" s="446"/>
      <c r="E223" s="446"/>
      <c r="F223" s="446"/>
      <c r="G223" s="446"/>
      <c r="H223" s="446"/>
      <c r="I223" s="446"/>
      <c r="J223" s="417"/>
      <c r="K223" s="417"/>
      <c r="L223" s="417"/>
      <c r="M223" s="417"/>
      <c r="N223" s="417"/>
      <c r="O223" s="417"/>
      <c r="P223" s="417"/>
      <c r="Q223" s="417"/>
      <c r="R223" s="417"/>
      <c r="S223" s="417"/>
      <c r="T223" s="417"/>
      <c r="U223" s="417"/>
      <c r="V223" s="417"/>
      <c r="W223" s="417"/>
      <c r="X223" s="417"/>
      <c r="Y223" s="417"/>
      <c r="Z223" s="417"/>
    </row>
    <row r="224" spans="1:26" ht="16" x14ac:dyDescent="0.2">
      <c r="A224" s="417"/>
      <c r="B224" s="453"/>
      <c r="C224" s="454"/>
      <c r="D224" s="446"/>
      <c r="E224" s="446"/>
      <c r="F224" s="446"/>
      <c r="G224" s="446"/>
      <c r="H224" s="446"/>
      <c r="I224" s="446"/>
      <c r="J224" s="417"/>
      <c r="K224" s="417"/>
      <c r="L224" s="417"/>
      <c r="M224" s="417"/>
      <c r="N224" s="417"/>
      <c r="O224" s="417"/>
      <c r="P224" s="417"/>
      <c r="Q224" s="417"/>
      <c r="R224" s="417"/>
      <c r="S224" s="417"/>
      <c r="T224" s="417"/>
      <c r="U224" s="417"/>
      <c r="V224" s="417"/>
      <c r="W224" s="417"/>
      <c r="X224" s="417"/>
      <c r="Y224" s="417"/>
      <c r="Z224" s="417"/>
    </row>
    <row r="225" spans="1:26" ht="16" x14ac:dyDescent="0.2">
      <c r="A225" s="417"/>
      <c r="B225" s="453"/>
      <c r="C225" s="454"/>
      <c r="D225" s="446"/>
      <c r="E225" s="446"/>
      <c r="F225" s="446"/>
      <c r="G225" s="446"/>
      <c r="H225" s="446"/>
      <c r="I225" s="446"/>
      <c r="J225" s="417"/>
      <c r="K225" s="417"/>
      <c r="L225" s="417"/>
      <c r="M225" s="417"/>
      <c r="N225" s="417"/>
      <c r="O225" s="417"/>
      <c r="P225" s="417"/>
      <c r="Q225" s="417"/>
      <c r="R225" s="417"/>
      <c r="S225" s="417"/>
      <c r="T225" s="417"/>
      <c r="U225" s="417"/>
      <c r="V225" s="417"/>
      <c r="W225" s="417"/>
      <c r="X225" s="417"/>
      <c r="Y225" s="417"/>
      <c r="Z225" s="417"/>
    </row>
    <row r="226" spans="1:26" ht="16" x14ac:dyDescent="0.2">
      <c r="A226" s="417"/>
      <c r="B226" s="453"/>
      <c r="C226" s="454"/>
      <c r="D226" s="446"/>
      <c r="E226" s="446"/>
      <c r="F226" s="446"/>
      <c r="G226" s="446"/>
      <c r="H226" s="446"/>
      <c r="I226" s="446"/>
      <c r="J226" s="417"/>
      <c r="K226" s="417"/>
      <c r="L226" s="417"/>
      <c r="M226" s="417"/>
      <c r="N226" s="417"/>
      <c r="O226" s="417"/>
      <c r="P226" s="417"/>
      <c r="Q226" s="417"/>
      <c r="R226" s="417"/>
      <c r="S226" s="417"/>
      <c r="T226" s="417"/>
      <c r="U226" s="417"/>
      <c r="V226" s="417"/>
      <c r="W226" s="417"/>
      <c r="X226" s="417"/>
      <c r="Y226" s="417"/>
      <c r="Z226" s="417"/>
    </row>
    <row r="227" spans="1:26" ht="16" x14ac:dyDescent="0.2">
      <c r="A227" s="417"/>
      <c r="B227" s="453"/>
      <c r="C227" s="454"/>
      <c r="D227" s="446"/>
      <c r="E227" s="446"/>
      <c r="F227" s="446"/>
      <c r="G227" s="446"/>
      <c r="H227" s="446"/>
      <c r="I227" s="446"/>
      <c r="J227" s="417"/>
      <c r="K227" s="417"/>
      <c r="L227" s="417"/>
      <c r="M227" s="417"/>
      <c r="N227" s="417"/>
      <c r="O227" s="417"/>
      <c r="P227" s="417"/>
      <c r="Q227" s="417"/>
      <c r="R227" s="417"/>
      <c r="S227" s="417"/>
      <c r="T227" s="417"/>
      <c r="U227" s="417"/>
      <c r="V227" s="417"/>
      <c r="W227" s="417"/>
      <c r="X227" s="417"/>
      <c r="Y227" s="417"/>
      <c r="Z227" s="417"/>
    </row>
    <row r="228" spans="1:26" ht="16" x14ac:dyDescent="0.2">
      <c r="A228" s="417"/>
      <c r="B228" s="453"/>
      <c r="C228" s="454"/>
      <c r="D228" s="446"/>
      <c r="E228" s="446"/>
      <c r="F228" s="446"/>
      <c r="G228" s="446"/>
      <c r="H228" s="446"/>
      <c r="I228" s="446"/>
      <c r="J228" s="417"/>
      <c r="K228" s="417"/>
      <c r="L228" s="417"/>
      <c r="M228" s="417"/>
      <c r="N228" s="417"/>
      <c r="O228" s="417"/>
      <c r="P228" s="417"/>
      <c r="Q228" s="417"/>
      <c r="R228" s="417"/>
      <c r="S228" s="417"/>
      <c r="T228" s="417"/>
      <c r="U228" s="417"/>
      <c r="V228" s="417"/>
      <c r="W228" s="417"/>
      <c r="X228" s="417"/>
      <c r="Y228" s="417"/>
      <c r="Z228" s="417"/>
    </row>
    <row r="229" spans="1:26" ht="16" x14ac:dyDescent="0.2">
      <c r="A229" s="417"/>
      <c r="B229" s="453"/>
      <c r="C229" s="454"/>
      <c r="D229" s="446"/>
      <c r="E229" s="446"/>
      <c r="F229" s="446"/>
      <c r="G229" s="446"/>
      <c r="H229" s="446"/>
      <c r="I229" s="446"/>
      <c r="J229" s="417"/>
      <c r="K229" s="417"/>
      <c r="L229" s="417"/>
      <c r="M229" s="417"/>
      <c r="N229" s="417"/>
      <c r="O229" s="417"/>
      <c r="P229" s="417"/>
      <c r="Q229" s="417"/>
      <c r="R229" s="417"/>
      <c r="S229" s="417"/>
      <c r="T229" s="417"/>
      <c r="U229" s="417"/>
      <c r="V229" s="417"/>
      <c r="W229" s="417"/>
      <c r="X229" s="417"/>
      <c r="Y229" s="417"/>
      <c r="Z229" s="417"/>
    </row>
    <row r="230" spans="1:26" ht="16" x14ac:dyDescent="0.2">
      <c r="A230" s="417"/>
      <c r="B230" s="453"/>
      <c r="C230" s="454"/>
      <c r="D230" s="446"/>
      <c r="E230" s="446"/>
      <c r="F230" s="446"/>
      <c r="G230" s="446"/>
      <c r="H230" s="446"/>
      <c r="I230" s="446"/>
      <c r="J230" s="417"/>
      <c r="K230" s="417"/>
      <c r="L230" s="417"/>
      <c r="M230" s="417"/>
      <c r="N230" s="417"/>
      <c r="O230" s="417"/>
      <c r="P230" s="417"/>
      <c r="Q230" s="417"/>
      <c r="R230" s="417"/>
      <c r="S230" s="417"/>
      <c r="T230" s="417"/>
      <c r="U230" s="417"/>
      <c r="V230" s="417"/>
      <c r="W230" s="417"/>
      <c r="X230" s="417"/>
      <c r="Y230" s="417"/>
      <c r="Z230" s="417"/>
    </row>
    <row r="231" spans="1:26" ht="16" x14ac:dyDescent="0.2">
      <c r="A231" s="417"/>
      <c r="B231" s="453"/>
      <c r="C231" s="454"/>
      <c r="D231" s="446"/>
      <c r="E231" s="446"/>
      <c r="F231" s="446"/>
      <c r="G231" s="446"/>
      <c r="H231" s="446"/>
      <c r="I231" s="446"/>
      <c r="J231" s="417"/>
      <c r="K231" s="417"/>
      <c r="L231" s="417"/>
      <c r="M231" s="417"/>
      <c r="N231" s="417"/>
      <c r="O231" s="417"/>
      <c r="P231" s="417"/>
      <c r="Q231" s="417"/>
      <c r="R231" s="417"/>
      <c r="S231" s="417"/>
      <c r="T231" s="417"/>
      <c r="U231" s="417"/>
      <c r="V231" s="417"/>
      <c r="W231" s="417"/>
      <c r="X231" s="417"/>
      <c r="Y231" s="417"/>
      <c r="Z231" s="417"/>
    </row>
    <row r="232" spans="1:26" ht="16" x14ac:dyDescent="0.2">
      <c r="A232" s="417"/>
      <c r="B232" s="453"/>
      <c r="C232" s="454"/>
      <c r="D232" s="446"/>
      <c r="E232" s="446"/>
      <c r="F232" s="446"/>
      <c r="G232" s="446"/>
      <c r="H232" s="446"/>
      <c r="I232" s="446"/>
      <c r="J232" s="417"/>
      <c r="K232" s="417"/>
      <c r="L232" s="417"/>
      <c r="M232" s="417"/>
      <c r="N232" s="417"/>
      <c r="O232" s="417"/>
      <c r="P232" s="417"/>
      <c r="Q232" s="417"/>
      <c r="R232" s="417"/>
      <c r="S232" s="417"/>
      <c r="T232" s="417"/>
      <c r="U232" s="417"/>
      <c r="V232" s="417"/>
      <c r="W232" s="417"/>
      <c r="X232" s="417"/>
      <c r="Y232" s="417"/>
      <c r="Z232" s="417"/>
    </row>
    <row r="233" spans="1:26" ht="16" x14ac:dyDescent="0.2">
      <c r="A233" s="417"/>
      <c r="B233" s="453"/>
      <c r="C233" s="454"/>
      <c r="D233" s="446"/>
      <c r="E233" s="446"/>
      <c r="F233" s="446"/>
      <c r="G233" s="446"/>
      <c r="H233" s="446"/>
      <c r="I233" s="446"/>
      <c r="J233" s="417"/>
      <c r="K233" s="417"/>
      <c r="L233" s="417"/>
      <c r="M233" s="417"/>
      <c r="N233" s="417"/>
      <c r="O233" s="417"/>
      <c r="P233" s="417"/>
      <c r="Q233" s="417"/>
      <c r="R233" s="417"/>
      <c r="S233" s="417"/>
      <c r="T233" s="417"/>
      <c r="U233" s="417"/>
      <c r="V233" s="417"/>
      <c r="W233" s="417"/>
      <c r="X233" s="417"/>
      <c r="Y233" s="417"/>
      <c r="Z233" s="417"/>
    </row>
    <row r="234" spans="1:26" ht="16" x14ac:dyDescent="0.2">
      <c r="A234" s="417"/>
      <c r="B234" s="453"/>
      <c r="C234" s="454"/>
      <c r="D234" s="446"/>
      <c r="E234" s="446"/>
      <c r="F234" s="446"/>
      <c r="G234" s="446"/>
      <c r="H234" s="446"/>
      <c r="I234" s="446"/>
      <c r="J234" s="417"/>
      <c r="K234" s="417"/>
      <c r="L234" s="417"/>
      <c r="M234" s="417"/>
      <c r="N234" s="417"/>
      <c r="O234" s="417"/>
      <c r="P234" s="417"/>
      <c r="Q234" s="417"/>
      <c r="R234" s="417"/>
      <c r="S234" s="417"/>
      <c r="T234" s="417"/>
      <c r="U234" s="417"/>
      <c r="V234" s="417"/>
      <c r="W234" s="417"/>
      <c r="X234" s="417"/>
      <c r="Y234" s="417"/>
      <c r="Z234" s="417"/>
    </row>
    <row r="235" spans="1:26" ht="16" x14ac:dyDescent="0.2">
      <c r="A235" s="417"/>
      <c r="B235" s="453"/>
      <c r="C235" s="454"/>
      <c r="D235" s="446"/>
      <c r="E235" s="446"/>
      <c r="F235" s="446"/>
      <c r="G235" s="446"/>
      <c r="H235" s="446"/>
      <c r="I235" s="446"/>
      <c r="J235" s="417"/>
      <c r="K235" s="417"/>
      <c r="L235" s="417"/>
      <c r="M235" s="417"/>
      <c r="N235" s="417"/>
      <c r="O235" s="417"/>
      <c r="P235" s="417"/>
      <c r="Q235" s="417"/>
      <c r="R235" s="417"/>
      <c r="S235" s="417"/>
      <c r="T235" s="417"/>
      <c r="U235" s="417"/>
      <c r="V235" s="417"/>
      <c r="W235" s="417"/>
      <c r="X235" s="417"/>
      <c r="Y235" s="417"/>
      <c r="Z235" s="417"/>
    </row>
    <row r="236" spans="1:26" ht="16" x14ac:dyDescent="0.2">
      <c r="A236" s="417"/>
      <c r="B236" s="453"/>
      <c r="C236" s="454"/>
      <c r="D236" s="446"/>
      <c r="E236" s="446"/>
      <c r="F236" s="446"/>
      <c r="G236" s="446"/>
      <c r="H236" s="446"/>
      <c r="I236" s="446"/>
      <c r="J236" s="417"/>
      <c r="K236" s="417"/>
      <c r="L236" s="417"/>
      <c r="M236" s="417"/>
      <c r="N236" s="417"/>
      <c r="O236" s="417"/>
      <c r="P236" s="417"/>
      <c r="Q236" s="417"/>
      <c r="R236" s="417"/>
      <c r="S236" s="417"/>
      <c r="T236" s="417"/>
      <c r="U236" s="417"/>
      <c r="V236" s="417"/>
      <c r="W236" s="417"/>
      <c r="X236" s="417"/>
      <c r="Y236" s="417"/>
      <c r="Z236" s="417"/>
    </row>
    <row r="237" spans="1:26" ht="16" x14ac:dyDescent="0.2">
      <c r="A237" s="417"/>
      <c r="B237" s="453"/>
      <c r="C237" s="454"/>
      <c r="D237" s="446"/>
      <c r="E237" s="446"/>
      <c r="F237" s="446"/>
      <c r="G237" s="446"/>
      <c r="H237" s="446"/>
      <c r="I237" s="446"/>
      <c r="J237" s="417"/>
      <c r="K237" s="417"/>
      <c r="L237" s="417"/>
      <c r="M237" s="417"/>
      <c r="N237" s="417"/>
      <c r="O237" s="417"/>
      <c r="P237" s="417"/>
      <c r="Q237" s="417"/>
      <c r="R237" s="417"/>
      <c r="S237" s="417"/>
      <c r="T237" s="417"/>
      <c r="U237" s="417"/>
      <c r="V237" s="417"/>
      <c r="W237" s="417"/>
      <c r="X237" s="417"/>
      <c r="Y237" s="417"/>
      <c r="Z237" s="417"/>
    </row>
    <row r="238" spans="1:26" ht="16" x14ac:dyDescent="0.2">
      <c r="A238" s="417"/>
      <c r="B238" s="453"/>
      <c r="C238" s="454"/>
      <c r="D238" s="446"/>
      <c r="E238" s="446"/>
      <c r="F238" s="446"/>
      <c r="G238" s="446"/>
      <c r="H238" s="446"/>
      <c r="I238" s="446"/>
      <c r="J238" s="417"/>
      <c r="K238" s="417"/>
      <c r="L238" s="417"/>
      <c r="M238" s="417"/>
      <c r="N238" s="417"/>
      <c r="O238" s="417"/>
      <c r="P238" s="417"/>
      <c r="Q238" s="417"/>
      <c r="R238" s="417"/>
      <c r="S238" s="417"/>
      <c r="T238" s="417"/>
      <c r="U238" s="417"/>
      <c r="V238" s="417"/>
      <c r="W238" s="417"/>
      <c r="X238" s="417"/>
      <c r="Y238" s="417"/>
      <c r="Z238" s="417"/>
    </row>
    <row r="239" spans="1:26" ht="16" x14ac:dyDescent="0.2">
      <c r="A239" s="417"/>
      <c r="B239" s="453"/>
      <c r="C239" s="454"/>
      <c r="D239" s="446"/>
      <c r="E239" s="446"/>
      <c r="F239" s="446"/>
      <c r="G239" s="446"/>
      <c r="H239" s="446"/>
      <c r="I239" s="446"/>
      <c r="J239" s="417"/>
      <c r="K239" s="417"/>
      <c r="L239" s="417"/>
      <c r="M239" s="417"/>
      <c r="N239" s="417"/>
      <c r="O239" s="417"/>
      <c r="P239" s="417"/>
      <c r="Q239" s="417"/>
      <c r="R239" s="417"/>
      <c r="S239" s="417"/>
      <c r="T239" s="417"/>
      <c r="U239" s="417"/>
      <c r="V239" s="417"/>
      <c r="W239" s="417"/>
      <c r="X239" s="417"/>
      <c r="Y239" s="417"/>
      <c r="Z239" s="417"/>
    </row>
    <row r="240" spans="1:26" ht="16" x14ac:dyDescent="0.2">
      <c r="A240" s="417"/>
      <c r="B240" s="453"/>
      <c r="C240" s="454"/>
      <c r="D240" s="446"/>
      <c r="E240" s="446"/>
      <c r="F240" s="446"/>
      <c r="G240" s="446"/>
      <c r="H240" s="446"/>
      <c r="I240" s="446"/>
      <c r="J240" s="417"/>
      <c r="K240" s="417"/>
      <c r="L240" s="417"/>
      <c r="M240" s="417"/>
      <c r="N240" s="417"/>
      <c r="O240" s="417"/>
      <c r="P240" s="417"/>
      <c r="Q240" s="417"/>
      <c r="R240" s="417"/>
      <c r="S240" s="417"/>
      <c r="T240" s="417"/>
      <c r="U240" s="417"/>
      <c r="V240" s="417"/>
      <c r="W240" s="417"/>
      <c r="X240" s="417"/>
      <c r="Y240" s="417"/>
      <c r="Z240" s="417"/>
    </row>
    <row r="241" spans="1:26" ht="16" x14ac:dyDescent="0.2">
      <c r="A241" s="417"/>
      <c r="B241" s="453"/>
      <c r="C241" s="454"/>
      <c r="D241" s="446"/>
      <c r="E241" s="446"/>
      <c r="F241" s="446"/>
      <c r="G241" s="446"/>
      <c r="H241" s="446"/>
      <c r="I241" s="446"/>
      <c r="J241" s="417"/>
      <c r="K241" s="417"/>
      <c r="L241" s="417"/>
      <c r="M241" s="417"/>
      <c r="N241" s="417"/>
      <c r="O241" s="417"/>
      <c r="P241" s="417"/>
      <c r="Q241" s="417"/>
      <c r="R241" s="417"/>
      <c r="S241" s="417"/>
      <c r="T241" s="417"/>
      <c r="U241" s="417"/>
      <c r="V241" s="417"/>
      <c r="W241" s="417"/>
      <c r="X241" s="417"/>
      <c r="Y241" s="417"/>
      <c r="Z241" s="417"/>
    </row>
    <row r="242" spans="1:26" ht="16" x14ac:dyDescent="0.2">
      <c r="A242" s="417"/>
      <c r="B242" s="453"/>
      <c r="C242" s="454"/>
      <c r="D242" s="446"/>
      <c r="E242" s="446"/>
      <c r="F242" s="446"/>
      <c r="G242" s="446"/>
      <c r="H242" s="446"/>
      <c r="I242" s="446"/>
      <c r="J242" s="417"/>
      <c r="K242" s="417"/>
      <c r="L242" s="417"/>
      <c r="M242" s="417"/>
      <c r="N242" s="417"/>
      <c r="O242" s="417"/>
      <c r="P242" s="417"/>
      <c r="Q242" s="417"/>
      <c r="R242" s="417"/>
      <c r="S242" s="417"/>
      <c r="T242" s="417"/>
      <c r="U242" s="417"/>
      <c r="V242" s="417"/>
      <c r="W242" s="417"/>
      <c r="X242" s="417"/>
      <c r="Y242" s="417"/>
      <c r="Z242" s="417"/>
    </row>
    <row r="243" spans="1:26" ht="16" x14ac:dyDescent="0.2">
      <c r="A243" s="417"/>
      <c r="B243" s="453"/>
      <c r="C243" s="454"/>
      <c r="D243" s="446"/>
      <c r="E243" s="446"/>
      <c r="F243" s="446"/>
      <c r="G243" s="446"/>
      <c r="H243" s="446"/>
      <c r="I243" s="446"/>
      <c r="J243" s="417"/>
      <c r="K243" s="417"/>
      <c r="L243" s="417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  <c r="Z243" s="417"/>
    </row>
    <row r="244" spans="1:26" ht="16" x14ac:dyDescent="0.2">
      <c r="A244" s="417"/>
      <c r="B244" s="453"/>
      <c r="C244" s="454"/>
      <c r="D244" s="446"/>
      <c r="E244" s="446"/>
      <c r="F244" s="446"/>
      <c r="G244" s="446"/>
      <c r="H244" s="446"/>
      <c r="I244" s="446"/>
      <c r="J244" s="417"/>
      <c r="K244" s="417"/>
      <c r="L244" s="417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  <c r="Z244" s="417"/>
    </row>
    <row r="245" spans="1:26" ht="16" x14ac:dyDescent="0.2">
      <c r="A245" s="417"/>
      <c r="B245" s="453"/>
      <c r="C245" s="454"/>
      <c r="D245" s="446"/>
      <c r="E245" s="446"/>
      <c r="F245" s="446"/>
      <c r="G245" s="446"/>
      <c r="H245" s="446"/>
      <c r="I245" s="446"/>
      <c r="J245" s="417"/>
      <c r="K245" s="417"/>
      <c r="L245" s="417"/>
      <c r="M245" s="417"/>
      <c r="N245" s="417"/>
      <c r="O245" s="417"/>
      <c r="P245" s="417"/>
      <c r="Q245" s="417"/>
      <c r="R245" s="417"/>
      <c r="S245" s="417"/>
      <c r="T245" s="417"/>
      <c r="U245" s="417"/>
      <c r="V245" s="417"/>
      <c r="W245" s="417"/>
      <c r="X245" s="417"/>
      <c r="Y245" s="417"/>
      <c r="Z245" s="417"/>
    </row>
    <row r="246" spans="1:26" ht="16" x14ac:dyDescent="0.2">
      <c r="A246" s="417"/>
      <c r="B246" s="453"/>
      <c r="C246" s="454"/>
      <c r="D246" s="446"/>
      <c r="E246" s="446"/>
      <c r="F246" s="446"/>
      <c r="G246" s="446"/>
      <c r="H246" s="446"/>
      <c r="I246" s="446"/>
      <c r="J246" s="417"/>
      <c r="K246" s="417"/>
      <c r="L246" s="417"/>
      <c r="M246" s="417"/>
      <c r="N246" s="417"/>
      <c r="O246" s="417"/>
      <c r="P246" s="417"/>
      <c r="Q246" s="417"/>
      <c r="R246" s="417"/>
      <c r="S246" s="417"/>
      <c r="T246" s="417"/>
      <c r="U246" s="417"/>
      <c r="V246" s="417"/>
      <c r="W246" s="417"/>
      <c r="X246" s="417"/>
      <c r="Y246" s="417"/>
      <c r="Z246" s="417"/>
    </row>
    <row r="247" spans="1:26" ht="16" x14ac:dyDescent="0.2">
      <c r="A247" s="417"/>
      <c r="B247" s="453"/>
      <c r="C247" s="454"/>
      <c r="D247" s="446"/>
      <c r="E247" s="446"/>
      <c r="F247" s="446"/>
      <c r="G247" s="446"/>
      <c r="H247" s="446"/>
      <c r="I247" s="446"/>
      <c r="J247" s="417"/>
      <c r="K247" s="417"/>
      <c r="L247" s="417"/>
      <c r="M247" s="417"/>
      <c r="N247" s="417"/>
      <c r="O247" s="417"/>
      <c r="P247" s="417"/>
      <c r="Q247" s="417"/>
      <c r="R247" s="417"/>
      <c r="S247" s="417"/>
      <c r="T247" s="417"/>
      <c r="U247" s="417"/>
      <c r="V247" s="417"/>
      <c r="W247" s="417"/>
      <c r="X247" s="417"/>
      <c r="Y247" s="417"/>
      <c r="Z247" s="417"/>
    </row>
    <row r="248" spans="1:26" ht="16" x14ac:dyDescent="0.2">
      <c r="A248" s="417"/>
      <c r="B248" s="453"/>
      <c r="C248" s="454"/>
      <c r="D248" s="446"/>
      <c r="E248" s="446"/>
      <c r="F248" s="446"/>
      <c r="G248" s="446"/>
      <c r="H248" s="446"/>
      <c r="I248" s="446"/>
      <c r="J248" s="417"/>
      <c r="K248" s="417"/>
      <c r="L248" s="417"/>
      <c r="M248" s="417"/>
      <c r="N248" s="417"/>
      <c r="O248" s="417"/>
      <c r="P248" s="417"/>
      <c r="Q248" s="417"/>
      <c r="R248" s="417"/>
      <c r="S248" s="417"/>
      <c r="T248" s="417"/>
      <c r="U248" s="417"/>
      <c r="V248" s="417"/>
      <c r="W248" s="417"/>
      <c r="X248" s="417"/>
      <c r="Y248" s="417"/>
      <c r="Z248" s="417"/>
    </row>
    <row r="249" spans="1:26" ht="16" x14ac:dyDescent="0.2">
      <c r="A249" s="417"/>
      <c r="B249" s="453"/>
      <c r="C249" s="454"/>
      <c r="D249" s="446"/>
      <c r="E249" s="446"/>
      <c r="F249" s="446"/>
      <c r="G249" s="446"/>
      <c r="H249" s="446"/>
      <c r="I249" s="446"/>
      <c r="J249" s="417"/>
      <c r="K249" s="417"/>
      <c r="L249" s="417"/>
      <c r="M249" s="417"/>
      <c r="N249" s="417"/>
      <c r="O249" s="417"/>
      <c r="P249" s="417"/>
      <c r="Q249" s="417"/>
      <c r="R249" s="417"/>
      <c r="S249" s="417"/>
      <c r="T249" s="417"/>
      <c r="U249" s="417"/>
      <c r="V249" s="417"/>
      <c r="W249" s="417"/>
      <c r="X249" s="417"/>
      <c r="Y249" s="417"/>
      <c r="Z249" s="417"/>
    </row>
    <row r="250" spans="1:26" ht="16" x14ac:dyDescent="0.2">
      <c r="A250" s="417"/>
      <c r="B250" s="453"/>
      <c r="C250" s="454"/>
      <c r="D250" s="446"/>
      <c r="E250" s="446"/>
      <c r="F250" s="446"/>
      <c r="G250" s="446"/>
      <c r="H250" s="446"/>
      <c r="I250" s="446"/>
      <c r="J250" s="417"/>
      <c r="K250" s="417"/>
      <c r="L250" s="417"/>
      <c r="M250" s="417"/>
      <c r="N250" s="417"/>
      <c r="O250" s="417"/>
      <c r="P250" s="417"/>
      <c r="Q250" s="417"/>
      <c r="R250" s="417"/>
      <c r="S250" s="417"/>
      <c r="T250" s="417"/>
      <c r="U250" s="417"/>
      <c r="V250" s="417"/>
      <c r="W250" s="417"/>
      <c r="X250" s="417"/>
      <c r="Y250" s="417"/>
      <c r="Z250" s="417"/>
    </row>
    <row r="251" spans="1:26" ht="16" x14ac:dyDescent="0.2">
      <c r="A251" s="417"/>
      <c r="B251" s="453"/>
      <c r="C251" s="454"/>
      <c r="D251" s="446"/>
      <c r="E251" s="446"/>
      <c r="F251" s="446"/>
      <c r="G251" s="446"/>
      <c r="H251" s="446"/>
      <c r="I251" s="446"/>
      <c r="J251" s="417"/>
      <c r="K251" s="417"/>
      <c r="L251" s="417"/>
      <c r="M251" s="417"/>
      <c r="N251" s="417"/>
      <c r="O251" s="417"/>
      <c r="P251" s="417"/>
      <c r="Q251" s="417"/>
      <c r="R251" s="417"/>
      <c r="S251" s="417"/>
      <c r="T251" s="417"/>
      <c r="U251" s="417"/>
      <c r="V251" s="417"/>
      <c r="W251" s="417"/>
      <c r="X251" s="417"/>
      <c r="Y251" s="417"/>
      <c r="Z251" s="417"/>
    </row>
    <row r="252" spans="1:26" ht="16" x14ac:dyDescent="0.2">
      <c r="A252" s="417"/>
      <c r="B252" s="453"/>
      <c r="C252" s="454"/>
      <c r="D252" s="446"/>
      <c r="E252" s="446"/>
      <c r="F252" s="446"/>
      <c r="G252" s="446"/>
      <c r="H252" s="446"/>
      <c r="I252" s="446"/>
      <c r="J252" s="417"/>
      <c r="K252" s="417"/>
      <c r="L252" s="417"/>
      <c r="M252" s="417"/>
      <c r="N252" s="417"/>
      <c r="O252" s="417"/>
      <c r="P252" s="417"/>
      <c r="Q252" s="417"/>
      <c r="R252" s="417"/>
      <c r="S252" s="417"/>
      <c r="T252" s="417"/>
      <c r="U252" s="417"/>
      <c r="V252" s="417"/>
      <c r="W252" s="417"/>
      <c r="X252" s="417"/>
      <c r="Y252" s="417"/>
      <c r="Z252" s="417"/>
    </row>
    <row r="253" spans="1:26" ht="16" x14ac:dyDescent="0.2">
      <c r="A253" s="417"/>
      <c r="B253" s="453"/>
      <c r="C253" s="454"/>
      <c r="D253" s="446"/>
      <c r="E253" s="446"/>
      <c r="F253" s="446"/>
      <c r="G253" s="446"/>
      <c r="H253" s="446"/>
      <c r="I253" s="446"/>
      <c r="J253" s="417"/>
      <c r="K253" s="417"/>
      <c r="L253" s="417"/>
      <c r="M253" s="417"/>
      <c r="N253" s="417"/>
      <c r="O253" s="417"/>
      <c r="P253" s="417"/>
      <c r="Q253" s="417"/>
      <c r="R253" s="417"/>
      <c r="S253" s="417"/>
      <c r="T253" s="417"/>
      <c r="U253" s="417"/>
      <c r="V253" s="417"/>
      <c r="W253" s="417"/>
      <c r="X253" s="417"/>
      <c r="Y253" s="417"/>
      <c r="Z253" s="417"/>
    </row>
    <row r="254" spans="1:26" ht="16" x14ac:dyDescent="0.2">
      <c r="A254" s="417"/>
      <c r="B254" s="453"/>
      <c r="C254" s="454"/>
      <c r="D254" s="446"/>
      <c r="E254" s="446"/>
      <c r="F254" s="446"/>
      <c r="G254" s="446"/>
      <c r="H254" s="446"/>
      <c r="I254" s="446"/>
      <c r="J254" s="417"/>
      <c r="K254" s="417"/>
      <c r="L254" s="417"/>
      <c r="M254" s="417"/>
      <c r="N254" s="417"/>
      <c r="O254" s="417"/>
      <c r="P254" s="417"/>
      <c r="Q254" s="417"/>
      <c r="R254" s="417"/>
      <c r="S254" s="417"/>
      <c r="T254" s="417"/>
      <c r="U254" s="417"/>
      <c r="V254" s="417"/>
      <c r="W254" s="417"/>
      <c r="X254" s="417"/>
      <c r="Y254" s="417"/>
      <c r="Z254" s="417"/>
    </row>
    <row r="255" spans="1:26" ht="16" x14ac:dyDescent="0.2">
      <c r="A255" s="417"/>
      <c r="B255" s="453"/>
      <c r="C255" s="454"/>
      <c r="D255" s="446"/>
      <c r="E255" s="446"/>
      <c r="F255" s="446"/>
      <c r="G255" s="446"/>
      <c r="H255" s="446"/>
      <c r="I255" s="446"/>
      <c r="J255" s="417"/>
      <c r="K255" s="417"/>
      <c r="L255" s="417"/>
      <c r="M255" s="417"/>
      <c r="N255" s="417"/>
      <c r="O255" s="417"/>
      <c r="P255" s="417"/>
      <c r="Q255" s="417"/>
      <c r="R255" s="417"/>
      <c r="S255" s="417"/>
      <c r="T255" s="417"/>
      <c r="U255" s="417"/>
      <c r="V255" s="417"/>
      <c r="W255" s="417"/>
      <c r="X255" s="417"/>
      <c r="Y255" s="417"/>
      <c r="Z255" s="417"/>
    </row>
    <row r="256" spans="1:26" ht="16" x14ac:dyDescent="0.2">
      <c r="A256" s="417"/>
      <c r="B256" s="453"/>
      <c r="C256" s="454"/>
      <c r="D256" s="446"/>
      <c r="E256" s="446"/>
      <c r="F256" s="446"/>
      <c r="G256" s="446"/>
      <c r="H256" s="446"/>
      <c r="I256" s="446"/>
      <c r="J256" s="417"/>
      <c r="K256" s="417"/>
      <c r="L256" s="417"/>
      <c r="M256" s="417"/>
      <c r="N256" s="417"/>
      <c r="O256" s="417"/>
      <c r="P256" s="417"/>
      <c r="Q256" s="417"/>
      <c r="R256" s="417"/>
      <c r="S256" s="417"/>
      <c r="T256" s="417"/>
      <c r="U256" s="417"/>
      <c r="V256" s="417"/>
      <c r="W256" s="417"/>
      <c r="X256" s="417"/>
      <c r="Y256" s="417"/>
      <c r="Z256" s="417"/>
    </row>
    <row r="257" spans="1:26" ht="16" x14ac:dyDescent="0.2">
      <c r="A257" s="417"/>
      <c r="B257" s="453"/>
      <c r="C257" s="454"/>
      <c r="D257" s="446"/>
      <c r="E257" s="446"/>
      <c r="F257" s="446"/>
      <c r="G257" s="446"/>
      <c r="H257" s="446"/>
      <c r="I257" s="446"/>
      <c r="J257" s="417"/>
      <c r="K257" s="417"/>
      <c r="L257" s="417"/>
      <c r="M257" s="417"/>
      <c r="N257" s="417"/>
      <c r="O257" s="417"/>
      <c r="P257" s="417"/>
      <c r="Q257" s="417"/>
      <c r="R257" s="417"/>
      <c r="S257" s="417"/>
      <c r="T257" s="417"/>
      <c r="U257" s="417"/>
      <c r="V257" s="417"/>
      <c r="W257" s="417"/>
      <c r="X257" s="417"/>
      <c r="Y257" s="417"/>
      <c r="Z257" s="417"/>
    </row>
    <row r="258" spans="1:26" ht="16" x14ac:dyDescent="0.2">
      <c r="A258" s="417"/>
      <c r="B258" s="453"/>
      <c r="C258" s="454"/>
      <c r="D258" s="446"/>
      <c r="E258" s="446"/>
      <c r="F258" s="446"/>
      <c r="G258" s="446"/>
      <c r="H258" s="446"/>
      <c r="I258" s="446"/>
      <c r="J258" s="417"/>
      <c r="K258" s="417"/>
      <c r="L258" s="417"/>
      <c r="M258" s="417"/>
      <c r="N258" s="417"/>
      <c r="O258" s="417"/>
      <c r="P258" s="417"/>
      <c r="Q258" s="417"/>
      <c r="R258" s="417"/>
      <c r="S258" s="417"/>
      <c r="T258" s="417"/>
      <c r="U258" s="417"/>
      <c r="V258" s="417"/>
      <c r="W258" s="417"/>
      <c r="X258" s="417"/>
      <c r="Y258" s="417"/>
      <c r="Z258" s="417"/>
    </row>
    <row r="259" spans="1:26" ht="16" x14ac:dyDescent="0.2">
      <c r="A259" s="417"/>
      <c r="B259" s="453"/>
      <c r="C259" s="454"/>
      <c r="D259" s="446"/>
      <c r="E259" s="446"/>
      <c r="F259" s="446"/>
      <c r="G259" s="446"/>
      <c r="H259" s="446"/>
      <c r="I259" s="446"/>
      <c r="J259" s="417"/>
      <c r="K259" s="417"/>
      <c r="L259" s="417"/>
      <c r="M259" s="417"/>
      <c r="N259" s="417"/>
      <c r="O259" s="417"/>
      <c r="P259" s="417"/>
      <c r="Q259" s="417"/>
      <c r="R259" s="417"/>
      <c r="S259" s="417"/>
      <c r="T259" s="417"/>
      <c r="U259" s="417"/>
      <c r="V259" s="417"/>
      <c r="W259" s="417"/>
      <c r="X259" s="417"/>
      <c r="Y259" s="417"/>
      <c r="Z259" s="417"/>
    </row>
    <row r="260" spans="1:26" ht="16" x14ac:dyDescent="0.2">
      <c r="A260" s="417"/>
      <c r="B260" s="453"/>
      <c r="C260" s="454"/>
      <c r="D260" s="446"/>
      <c r="E260" s="446"/>
      <c r="F260" s="446"/>
      <c r="G260" s="446"/>
      <c r="H260" s="446"/>
      <c r="I260" s="446"/>
      <c r="J260" s="417"/>
      <c r="K260" s="417"/>
      <c r="L260" s="417"/>
      <c r="M260" s="417"/>
      <c r="N260" s="417"/>
      <c r="O260" s="417"/>
      <c r="P260" s="417"/>
      <c r="Q260" s="417"/>
      <c r="R260" s="417"/>
      <c r="S260" s="417"/>
      <c r="T260" s="417"/>
      <c r="U260" s="417"/>
      <c r="V260" s="417"/>
      <c r="W260" s="417"/>
      <c r="X260" s="417"/>
      <c r="Y260" s="417"/>
      <c r="Z260" s="417"/>
    </row>
    <row r="261" spans="1:26" ht="16" x14ac:dyDescent="0.2">
      <c r="A261" s="417"/>
      <c r="B261" s="453"/>
      <c r="C261" s="454"/>
      <c r="D261" s="446"/>
      <c r="E261" s="446"/>
      <c r="F261" s="446"/>
      <c r="G261" s="446"/>
      <c r="H261" s="446"/>
      <c r="I261" s="446"/>
      <c r="J261" s="417"/>
      <c r="K261" s="417"/>
      <c r="L261" s="417"/>
      <c r="M261" s="417"/>
      <c r="N261" s="417"/>
      <c r="O261" s="417"/>
      <c r="P261" s="417"/>
      <c r="Q261" s="417"/>
      <c r="R261" s="417"/>
      <c r="S261" s="417"/>
      <c r="T261" s="417"/>
      <c r="U261" s="417"/>
      <c r="V261" s="417"/>
      <c r="W261" s="417"/>
      <c r="X261" s="417"/>
      <c r="Y261" s="417"/>
      <c r="Z261" s="417"/>
    </row>
    <row r="262" spans="1:26" ht="16" x14ac:dyDescent="0.2">
      <c r="A262" s="417"/>
      <c r="B262" s="453"/>
      <c r="C262" s="454"/>
      <c r="D262" s="446"/>
      <c r="E262" s="446"/>
      <c r="F262" s="446"/>
      <c r="G262" s="446"/>
      <c r="H262" s="446"/>
      <c r="I262" s="446"/>
      <c r="J262" s="417"/>
      <c r="K262" s="417"/>
      <c r="L262" s="417"/>
      <c r="M262" s="417"/>
      <c r="N262" s="417"/>
      <c r="O262" s="417"/>
      <c r="P262" s="417"/>
      <c r="Q262" s="417"/>
      <c r="R262" s="417"/>
      <c r="S262" s="417"/>
      <c r="T262" s="417"/>
      <c r="U262" s="417"/>
      <c r="V262" s="417"/>
      <c r="W262" s="417"/>
      <c r="X262" s="417"/>
      <c r="Y262" s="417"/>
      <c r="Z262" s="417"/>
    </row>
    <row r="263" spans="1:26" ht="16" x14ac:dyDescent="0.2">
      <c r="A263" s="417"/>
      <c r="B263" s="453"/>
      <c r="C263" s="454"/>
      <c r="D263" s="446"/>
      <c r="E263" s="446"/>
      <c r="F263" s="446"/>
      <c r="G263" s="446"/>
      <c r="H263" s="446"/>
      <c r="I263" s="446"/>
      <c r="J263" s="417"/>
      <c r="K263" s="417"/>
      <c r="L263" s="417"/>
      <c r="M263" s="417"/>
      <c r="N263" s="417"/>
      <c r="O263" s="417"/>
      <c r="P263" s="417"/>
      <c r="Q263" s="417"/>
      <c r="R263" s="417"/>
      <c r="S263" s="417"/>
      <c r="T263" s="417"/>
      <c r="U263" s="417"/>
      <c r="V263" s="417"/>
      <c r="W263" s="417"/>
      <c r="X263" s="417"/>
      <c r="Y263" s="417"/>
      <c r="Z263" s="417"/>
    </row>
    <row r="264" spans="1:26" ht="16" x14ac:dyDescent="0.2">
      <c r="A264" s="417"/>
      <c r="B264" s="453"/>
      <c r="C264" s="454"/>
      <c r="D264" s="446"/>
      <c r="E264" s="446"/>
      <c r="F264" s="446"/>
      <c r="G264" s="446"/>
      <c r="H264" s="446"/>
      <c r="I264" s="446"/>
      <c r="J264" s="417"/>
      <c r="K264" s="417"/>
      <c r="L264" s="417"/>
      <c r="M264" s="417"/>
      <c r="N264" s="417"/>
      <c r="O264" s="417"/>
      <c r="P264" s="417"/>
      <c r="Q264" s="417"/>
      <c r="R264" s="417"/>
      <c r="S264" s="417"/>
      <c r="T264" s="417"/>
      <c r="U264" s="417"/>
      <c r="V264" s="417"/>
      <c r="W264" s="417"/>
      <c r="X264" s="417"/>
      <c r="Y264" s="417"/>
      <c r="Z264" s="417"/>
    </row>
    <row r="265" spans="1:26" ht="16" x14ac:dyDescent="0.2">
      <c r="A265" s="417"/>
      <c r="B265" s="453"/>
      <c r="C265" s="454"/>
      <c r="D265" s="446"/>
      <c r="E265" s="446"/>
      <c r="F265" s="446"/>
      <c r="G265" s="446"/>
      <c r="H265" s="446"/>
      <c r="I265" s="446"/>
      <c r="J265" s="417"/>
      <c r="K265" s="417"/>
      <c r="L265" s="417"/>
      <c r="M265" s="417"/>
      <c r="N265" s="417"/>
      <c r="O265" s="417"/>
      <c r="P265" s="417"/>
      <c r="Q265" s="417"/>
      <c r="R265" s="417"/>
      <c r="S265" s="417"/>
      <c r="T265" s="417"/>
      <c r="U265" s="417"/>
      <c r="V265" s="417"/>
      <c r="W265" s="417"/>
      <c r="X265" s="417"/>
      <c r="Y265" s="417"/>
      <c r="Z265" s="417"/>
    </row>
    <row r="266" spans="1:26" ht="16" x14ac:dyDescent="0.2">
      <c r="A266" s="417"/>
      <c r="B266" s="453"/>
      <c r="C266" s="454"/>
      <c r="D266" s="446"/>
      <c r="E266" s="446"/>
      <c r="F266" s="446"/>
      <c r="G266" s="446"/>
      <c r="H266" s="446"/>
      <c r="I266" s="446"/>
      <c r="J266" s="417"/>
      <c r="K266" s="417"/>
      <c r="L266" s="417"/>
      <c r="M266" s="417"/>
      <c r="N266" s="417"/>
      <c r="O266" s="417"/>
      <c r="P266" s="417"/>
      <c r="Q266" s="417"/>
      <c r="R266" s="417"/>
      <c r="S266" s="417"/>
      <c r="T266" s="417"/>
      <c r="U266" s="417"/>
      <c r="V266" s="417"/>
      <c r="W266" s="417"/>
      <c r="X266" s="417"/>
      <c r="Y266" s="417"/>
      <c r="Z266" s="417"/>
    </row>
    <row r="267" spans="1:26" ht="16" x14ac:dyDescent="0.2">
      <c r="A267" s="417"/>
      <c r="B267" s="453"/>
      <c r="C267" s="454"/>
      <c r="D267" s="446"/>
      <c r="E267" s="446"/>
      <c r="F267" s="446"/>
      <c r="G267" s="446"/>
      <c r="H267" s="446"/>
      <c r="I267" s="446"/>
      <c r="J267" s="417"/>
      <c r="K267" s="417"/>
      <c r="L267" s="417"/>
      <c r="M267" s="417"/>
      <c r="N267" s="417"/>
      <c r="O267" s="417"/>
      <c r="P267" s="417"/>
      <c r="Q267" s="417"/>
      <c r="R267" s="417"/>
      <c r="S267" s="417"/>
      <c r="T267" s="417"/>
      <c r="U267" s="417"/>
      <c r="V267" s="417"/>
      <c r="W267" s="417"/>
      <c r="X267" s="417"/>
      <c r="Y267" s="417"/>
      <c r="Z267" s="417"/>
    </row>
    <row r="268" spans="1:26" ht="16" x14ac:dyDescent="0.2">
      <c r="A268" s="417"/>
      <c r="B268" s="453"/>
      <c r="C268" s="454"/>
      <c r="D268" s="446"/>
      <c r="E268" s="446"/>
      <c r="F268" s="446"/>
      <c r="G268" s="446"/>
      <c r="H268" s="446"/>
      <c r="I268" s="446"/>
      <c r="J268" s="417"/>
      <c r="K268" s="417"/>
      <c r="L268" s="417"/>
      <c r="M268" s="417"/>
      <c r="N268" s="417"/>
      <c r="O268" s="417"/>
      <c r="P268" s="417"/>
      <c r="Q268" s="417"/>
      <c r="R268" s="417"/>
      <c r="S268" s="417"/>
      <c r="T268" s="417"/>
      <c r="U268" s="417"/>
      <c r="V268" s="417"/>
      <c r="W268" s="417"/>
      <c r="X268" s="417"/>
      <c r="Y268" s="417"/>
      <c r="Z268" s="417"/>
    </row>
    <row r="269" spans="1:26" ht="16" x14ac:dyDescent="0.2">
      <c r="A269" s="417"/>
      <c r="B269" s="453"/>
      <c r="C269" s="454"/>
      <c r="D269" s="446"/>
      <c r="E269" s="446"/>
      <c r="F269" s="446"/>
      <c r="G269" s="446"/>
      <c r="H269" s="446"/>
      <c r="I269" s="446"/>
      <c r="J269" s="417"/>
      <c r="K269" s="417"/>
      <c r="L269" s="417"/>
      <c r="M269" s="417"/>
      <c r="N269" s="417"/>
      <c r="O269" s="417"/>
      <c r="P269" s="417"/>
      <c r="Q269" s="417"/>
      <c r="R269" s="417"/>
      <c r="S269" s="417"/>
      <c r="T269" s="417"/>
      <c r="U269" s="417"/>
      <c r="V269" s="417"/>
      <c r="W269" s="417"/>
      <c r="X269" s="417"/>
      <c r="Y269" s="417"/>
      <c r="Z269" s="417"/>
    </row>
    <row r="270" spans="1:26" ht="16" x14ac:dyDescent="0.2">
      <c r="A270" s="417"/>
      <c r="B270" s="453"/>
      <c r="C270" s="454"/>
      <c r="D270" s="446"/>
      <c r="E270" s="446"/>
      <c r="F270" s="446"/>
      <c r="G270" s="446"/>
      <c r="H270" s="446"/>
      <c r="I270" s="446"/>
      <c r="J270" s="417"/>
      <c r="K270" s="417"/>
      <c r="L270" s="417"/>
      <c r="M270" s="417"/>
      <c r="N270" s="417"/>
      <c r="O270" s="417"/>
      <c r="P270" s="417"/>
      <c r="Q270" s="417"/>
      <c r="R270" s="417"/>
      <c r="S270" s="417"/>
      <c r="T270" s="417"/>
      <c r="U270" s="417"/>
      <c r="V270" s="417"/>
      <c r="W270" s="417"/>
      <c r="X270" s="417"/>
      <c r="Y270" s="417"/>
      <c r="Z270" s="417"/>
    </row>
    <row r="271" spans="1:26" ht="16" x14ac:dyDescent="0.2">
      <c r="A271" s="417"/>
      <c r="B271" s="453"/>
      <c r="C271" s="454"/>
      <c r="D271" s="446"/>
      <c r="E271" s="446"/>
      <c r="F271" s="446"/>
      <c r="G271" s="446"/>
      <c r="H271" s="446"/>
      <c r="I271" s="446"/>
      <c r="J271" s="417"/>
      <c r="K271" s="417"/>
      <c r="L271" s="417"/>
      <c r="M271" s="417"/>
      <c r="N271" s="417"/>
      <c r="O271" s="417"/>
      <c r="P271" s="417"/>
      <c r="Q271" s="417"/>
      <c r="R271" s="417"/>
      <c r="S271" s="417"/>
      <c r="T271" s="417"/>
      <c r="U271" s="417"/>
      <c r="V271" s="417"/>
      <c r="W271" s="417"/>
      <c r="X271" s="417"/>
      <c r="Y271" s="417"/>
      <c r="Z271" s="417"/>
    </row>
    <row r="272" spans="1:26" ht="16" x14ac:dyDescent="0.2">
      <c r="A272" s="417"/>
      <c r="B272" s="453"/>
      <c r="C272" s="454"/>
      <c r="D272" s="446"/>
      <c r="E272" s="446"/>
      <c r="F272" s="446"/>
      <c r="G272" s="446"/>
      <c r="H272" s="446"/>
      <c r="I272" s="446"/>
      <c r="J272" s="417"/>
      <c r="K272" s="417"/>
      <c r="L272" s="417"/>
      <c r="M272" s="417"/>
      <c r="N272" s="417"/>
      <c r="O272" s="417"/>
      <c r="P272" s="417"/>
      <c r="Q272" s="417"/>
      <c r="R272" s="417"/>
      <c r="S272" s="417"/>
      <c r="T272" s="417"/>
      <c r="U272" s="417"/>
      <c r="V272" s="417"/>
      <c r="W272" s="417"/>
      <c r="X272" s="417"/>
      <c r="Y272" s="417"/>
      <c r="Z272" s="417"/>
    </row>
    <row r="273" spans="1:26" ht="16" x14ac:dyDescent="0.2">
      <c r="A273" s="417"/>
      <c r="B273" s="453"/>
      <c r="C273" s="454"/>
      <c r="D273" s="446"/>
      <c r="E273" s="446"/>
      <c r="F273" s="446"/>
      <c r="G273" s="446"/>
      <c r="H273" s="446"/>
      <c r="I273" s="446"/>
      <c r="J273" s="417"/>
      <c r="K273" s="417"/>
      <c r="L273" s="417"/>
      <c r="M273" s="417"/>
      <c r="N273" s="417"/>
      <c r="O273" s="417"/>
      <c r="P273" s="417"/>
      <c r="Q273" s="417"/>
      <c r="R273" s="417"/>
      <c r="S273" s="417"/>
      <c r="T273" s="417"/>
      <c r="U273" s="417"/>
      <c r="V273" s="417"/>
      <c r="W273" s="417"/>
      <c r="X273" s="417"/>
      <c r="Y273" s="417"/>
      <c r="Z273" s="417"/>
    </row>
    <row r="274" spans="1:26" ht="16" x14ac:dyDescent="0.2">
      <c r="A274" s="417"/>
      <c r="B274" s="453"/>
      <c r="C274" s="454"/>
      <c r="D274" s="446"/>
      <c r="E274" s="446"/>
      <c r="F274" s="446"/>
      <c r="G274" s="446"/>
      <c r="H274" s="446"/>
      <c r="I274" s="446"/>
      <c r="J274" s="417"/>
      <c r="K274" s="417"/>
      <c r="L274" s="417"/>
      <c r="M274" s="417"/>
      <c r="N274" s="417"/>
      <c r="O274" s="417"/>
      <c r="P274" s="417"/>
      <c r="Q274" s="417"/>
      <c r="R274" s="417"/>
      <c r="S274" s="417"/>
      <c r="T274" s="417"/>
      <c r="U274" s="417"/>
      <c r="V274" s="417"/>
      <c r="W274" s="417"/>
      <c r="X274" s="417"/>
      <c r="Y274" s="417"/>
      <c r="Z274" s="417"/>
    </row>
    <row r="275" spans="1:26" ht="16" x14ac:dyDescent="0.2">
      <c r="A275" s="417"/>
      <c r="B275" s="453"/>
      <c r="C275" s="454"/>
      <c r="D275" s="446"/>
      <c r="E275" s="446"/>
      <c r="F275" s="446"/>
      <c r="G275" s="446"/>
      <c r="H275" s="446"/>
      <c r="I275" s="446"/>
      <c r="J275" s="417"/>
      <c r="K275" s="417"/>
      <c r="L275" s="417"/>
      <c r="M275" s="417"/>
      <c r="N275" s="417"/>
      <c r="O275" s="417"/>
      <c r="P275" s="417"/>
      <c r="Q275" s="417"/>
      <c r="R275" s="417"/>
      <c r="S275" s="417"/>
      <c r="T275" s="417"/>
      <c r="U275" s="417"/>
      <c r="V275" s="417"/>
      <c r="W275" s="417"/>
      <c r="X275" s="417"/>
      <c r="Y275" s="417"/>
      <c r="Z275" s="417"/>
    </row>
    <row r="276" spans="1:26" ht="16" x14ac:dyDescent="0.2">
      <c r="A276" s="417"/>
      <c r="B276" s="453"/>
      <c r="C276" s="454"/>
      <c r="D276" s="446"/>
      <c r="E276" s="446"/>
      <c r="F276" s="446"/>
      <c r="G276" s="446"/>
      <c r="H276" s="446"/>
      <c r="I276" s="446"/>
      <c r="J276" s="417"/>
      <c r="K276" s="417"/>
      <c r="L276" s="417"/>
      <c r="M276" s="417"/>
      <c r="N276" s="417"/>
      <c r="O276" s="417"/>
      <c r="P276" s="417"/>
      <c r="Q276" s="417"/>
      <c r="R276" s="417"/>
      <c r="S276" s="417"/>
      <c r="T276" s="417"/>
      <c r="U276" s="417"/>
      <c r="V276" s="417"/>
      <c r="W276" s="417"/>
      <c r="X276" s="417"/>
      <c r="Y276" s="417"/>
      <c r="Z276" s="417"/>
    </row>
    <row r="277" spans="1:26" ht="16" x14ac:dyDescent="0.2">
      <c r="A277" s="417"/>
      <c r="B277" s="453"/>
      <c r="C277" s="454"/>
      <c r="D277" s="446"/>
      <c r="E277" s="446"/>
      <c r="F277" s="446"/>
      <c r="G277" s="446"/>
      <c r="H277" s="446"/>
      <c r="I277" s="446"/>
      <c r="J277" s="417"/>
      <c r="K277" s="417"/>
      <c r="L277" s="417"/>
      <c r="M277" s="417"/>
      <c r="N277" s="417"/>
      <c r="O277" s="417"/>
      <c r="P277" s="417"/>
      <c r="Q277" s="417"/>
      <c r="R277" s="417"/>
      <c r="S277" s="417"/>
      <c r="T277" s="417"/>
      <c r="U277" s="417"/>
      <c r="V277" s="417"/>
      <c r="W277" s="417"/>
      <c r="X277" s="417"/>
      <c r="Y277" s="417"/>
      <c r="Z277" s="417"/>
    </row>
    <row r="278" spans="1:26" ht="16" x14ac:dyDescent="0.2">
      <c r="A278" s="417"/>
      <c r="B278" s="453"/>
      <c r="C278" s="454"/>
      <c r="D278" s="446"/>
      <c r="E278" s="446"/>
      <c r="F278" s="446"/>
      <c r="G278" s="446"/>
      <c r="H278" s="446"/>
      <c r="I278" s="446"/>
      <c r="J278" s="417"/>
      <c r="K278" s="417"/>
      <c r="L278" s="417"/>
      <c r="M278" s="417"/>
      <c r="N278" s="417"/>
      <c r="O278" s="417"/>
      <c r="P278" s="417"/>
      <c r="Q278" s="417"/>
      <c r="R278" s="417"/>
      <c r="S278" s="417"/>
      <c r="T278" s="417"/>
      <c r="U278" s="417"/>
      <c r="V278" s="417"/>
      <c r="W278" s="417"/>
      <c r="X278" s="417"/>
      <c r="Y278" s="417"/>
      <c r="Z278" s="417"/>
    </row>
    <row r="279" spans="1:26" ht="16" x14ac:dyDescent="0.2">
      <c r="A279" s="417"/>
      <c r="B279" s="453"/>
      <c r="C279" s="454"/>
      <c r="D279" s="446"/>
      <c r="E279" s="446"/>
      <c r="F279" s="446"/>
      <c r="G279" s="446"/>
      <c r="H279" s="446"/>
      <c r="I279" s="446"/>
      <c r="J279" s="417"/>
      <c r="K279" s="417"/>
      <c r="L279" s="417"/>
      <c r="M279" s="417"/>
      <c r="N279" s="417"/>
      <c r="O279" s="417"/>
      <c r="P279" s="417"/>
      <c r="Q279" s="417"/>
      <c r="R279" s="417"/>
      <c r="S279" s="417"/>
      <c r="T279" s="417"/>
      <c r="U279" s="417"/>
      <c r="V279" s="417"/>
      <c r="W279" s="417"/>
      <c r="X279" s="417"/>
      <c r="Y279" s="417"/>
      <c r="Z279" s="417"/>
    </row>
    <row r="280" spans="1:26" ht="16" x14ac:dyDescent="0.2">
      <c r="A280" s="417"/>
      <c r="B280" s="453"/>
      <c r="C280" s="454"/>
      <c r="D280" s="446"/>
      <c r="E280" s="446"/>
      <c r="F280" s="446"/>
      <c r="G280" s="446"/>
      <c r="H280" s="446"/>
      <c r="I280" s="446"/>
      <c r="J280" s="417"/>
      <c r="K280" s="417"/>
      <c r="L280" s="417"/>
      <c r="M280" s="417"/>
      <c r="N280" s="417"/>
      <c r="O280" s="417"/>
      <c r="P280" s="417"/>
      <c r="Q280" s="417"/>
      <c r="R280" s="417"/>
      <c r="S280" s="417"/>
      <c r="T280" s="417"/>
      <c r="U280" s="417"/>
      <c r="V280" s="417"/>
      <c r="W280" s="417"/>
      <c r="X280" s="417"/>
      <c r="Y280" s="417"/>
      <c r="Z280" s="417"/>
    </row>
    <row r="281" spans="1:26" ht="16" x14ac:dyDescent="0.2">
      <c r="A281" s="417"/>
      <c r="B281" s="453"/>
      <c r="C281" s="454"/>
      <c r="D281" s="446"/>
      <c r="E281" s="446"/>
      <c r="F281" s="446"/>
      <c r="G281" s="446"/>
      <c r="H281" s="446"/>
      <c r="I281" s="446"/>
      <c r="J281" s="417"/>
      <c r="K281" s="417"/>
      <c r="L281" s="417"/>
      <c r="M281" s="417"/>
      <c r="N281" s="417"/>
      <c r="O281" s="417"/>
      <c r="P281" s="417"/>
      <c r="Q281" s="417"/>
      <c r="R281" s="417"/>
      <c r="S281" s="417"/>
      <c r="T281" s="417"/>
      <c r="U281" s="417"/>
      <c r="V281" s="417"/>
      <c r="W281" s="417"/>
      <c r="X281" s="417"/>
      <c r="Y281" s="417"/>
      <c r="Z281" s="417"/>
    </row>
    <row r="282" spans="1:26" ht="16" x14ac:dyDescent="0.2">
      <c r="A282" s="417"/>
      <c r="B282" s="453"/>
      <c r="C282" s="454"/>
      <c r="D282" s="446"/>
      <c r="E282" s="446"/>
      <c r="F282" s="446"/>
      <c r="G282" s="446"/>
      <c r="H282" s="446"/>
      <c r="I282" s="446"/>
      <c r="J282" s="417"/>
      <c r="K282" s="417"/>
      <c r="L282" s="417"/>
      <c r="M282" s="417"/>
      <c r="N282" s="417"/>
      <c r="O282" s="417"/>
      <c r="P282" s="417"/>
      <c r="Q282" s="417"/>
      <c r="R282" s="417"/>
      <c r="S282" s="417"/>
      <c r="T282" s="417"/>
      <c r="U282" s="417"/>
      <c r="V282" s="417"/>
      <c r="W282" s="417"/>
      <c r="X282" s="417"/>
      <c r="Y282" s="417"/>
      <c r="Z282" s="417"/>
    </row>
    <row r="283" spans="1:26" ht="16" x14ac:dyDescent="0.2">
      <c r="A283" s="417"/>
      <c r="B283" s="453"/>
      <c r="C283" s="454"/>
      <c r="D283" s="446"/>
      <c r="E283" s="446"/>
      <c r="F283" s="446"/>
      <c r="G283" s="446"/>
      <c r="H283" s="446"/>
      <c r="I283" s="446"/>
      <c r="J283" s="417"/>
      <c r="K283" s="417"/>
      <c r="L283" s="417"/>
      <c r="M283" s="417"/>
      <c r="N283" s="417"/>
      <c r="O283" s="417"/>
      <c r="P283" s="417"/>
      <c r="Q283" s="417"/>
      <c r="R283" s="417"/>
      <c r="S283" s="417"/>
      <c r="T283" s="417"/>
      <c r="U283" s="417"/>
      <c r="V283" s="417"/>
      <c r="W283" s="417"/>
      <c r="X283" s="417"/>
      <c r="Y283" s="417"/>
      <c r="Z283" s="417"/>
    </row>
    <row r="284" spans="1:26" ht="16" x14ac:dyDescent="0.2">
      <c r="A284" s="417"/>
      <c r="B284" s="453"/>
      <c r="C284" s="454"/>
      <c r="D284" s="446"/>
      <c r="E284" s="446"/>
      <c r="F284" s="446"/>
      <c r="G284" s="446"/>
      <c r="H284" s="446"/>
      <c r="I284" s="446"/>
      <c r="J284" s="417"/>
      <c r="K284" s="417"/>
      <c r="L284" s="417"/>
      <c r="M284" s="417"/>
      <c r="N284" s="417"/>
      <c r="O284" s="417"/>
      <c r="P284" s="417"/>
      <c r="Q284" s="417"/>
      <c r="R284" s="417"/>
      <c r="S284" s="417"/>
      <c r="T284" s="417"/>
      <c r="U284" s="417"/>
      <c r="V284" s="417"/>
      <c r="W284" s="417"/>
      <c r="X284" s="417"/>
      <c r="Y284" s="417"/>
      <c r="Z284" s="417"/>
    </row>
    <row r="285" spans="1:26" ht="16" x14ac:dyDescent="0.2">
      <c r="A285" s="417"/>
      <c r="B285" s="453"/>
      <c r="C285" s="454"/>
      <c r="D285" s="446"/>
      <c r="E285" s="446"/>
      <c r="F285" s="446"/>
      <c r="G285" s="446"/>
      <c r="H285" s="446"/>
      <c r="I285" s="446"/>
      <c r="J285" s="417"/>
      <c r="K285" s="417"/>
      <c r="L285" s="417"/>
      <c r="M285" s="417"/>
      <c r="N285" s="417"/>
      <c r="O285" s="417"/>
      <c r="P285" s="417"/>
      <c r="Q285" s="417"/>
      <c r="R285" s="417"/>
      <c r="S285" s="417"/>
      <c r="T285" s="417"/>
      <c r="U285" s="417"/>
      <c r="V285" s="417"/>
      <c r="W285" s="417"/>
      <c r="X285" s="417"/>
      <c r="Y285" s="417"/>
      <c r="Z285" s="417"/>
    </row>
    <row r="286" spans="1:26" ht="16" x14ac:dyDescent="0.2">
      <c r="A286" s="417"/>
      <c r="B286" s="453"/>
      <c r="C286" s="454"/>
      <c r="D286" s="446"/>
      <c r="E286" s="446"/>
      <c r="F286" s="446"/>
      <c r="G286" s="446"/>
      <c r="H286" s="446"/>
      <c r="I286" s="446"/>
      <c r="J286" s="417"/>
      <c r="K286" s="417"/>
      <c r="L286" s="417"/>
      <c r="M286" s="417"/>
      <c r="N286" s="417"/>
      <c r="O286" s="417"/>
      <c r="P286" s="417"/>
      <c r="Q286" s="417"/>
      <c r="R286" s="417"/>
      <c r="S286" s="417"/>
      <c r="T286" s="417"/>
      <c r="U286" s="417"/>
      <c r="V286" s="417"/>
      <c r="W286" s="417"/>
      <c r="X286" s="417"/>
      <c r="Y286" s="417"/>
      <c r="Z286" s="417"/>
    </row>
    <row r="287" spans="1:26" ht="16" x14ac:dyDescent="0.2">
      <c r="A287" s="417"/>
      <c r="B287" s="453"/>
      <c r="C287" s="454"/>
      <c r="D287" s="446"/>
      <c r="E287" s="446"/>
      <c r="F287" s="446"/>
      <c r="G287" s="446"/>
      <c r="H287" s="446"/>
      <c r="I287" s="446"/>
      <c r="J287" s="417"/>
      <c r="K287" s="417"/>
      <c r="L287" s="417"/>
      <c r="M287" s="417"/>
      <c r="N287" s="417"/>
      <c r="O287" s="417"/>
      <c r="P287" s="417"/>
      <c r="Q287" s="417"/>
      <c r="R287" s="417"/>
      <c r="S287" s="417"/>
      <c r="T287" s="417"/>
      <c r="U287" s="417"/>
      <c r="V287" s="417"/>
      <c r="W287" s="417"/>
      <c r="X287" s="417"/>
      <c r="Y287" s="417"/>
      <c r="Z287" s="417"/>
    </row>
    <row r="288" spans="1:26" ht="16" x14ac:dyDescent="0.2">
      <c r="A288" s="417"/>
      <c r="B288" s="453"/>
      <c r="C288" s="454"/>
      <c r="D288" s="446"/>
      <c r="E288" s="446"/>
      <c r="F288" s="446"/>
      <c r="G288" s="446"/>
      <c r="H288" s="446"/>
      <c r="I288" s="446"/>
      <c r="J288" s="417"/>
      <c r="K288" s="417"/>
      <c r="L288" s="417"/>
      <c r="M288" s="417"/>
      <c r="N288" s="417"/>
      <c r="O288" s="417"/>
      <c r="P288" s="417"/>
      <c r="Q288" s="417"/>
      <c r="R288" s="417"/>
      <c r="S288" s="417"/>
      <c r="T288" s="417"/>
      <c r="U288" s="417"/>
      <c r="V288" s="417"/>
      <c r="W288" s="417"/>
      <c r="X288" s="417"/>
      <c r="Y288" s="417"/>
      <c r="Z288" s="417"/>
    </row>
    <row r="289" spans="1:26" ht="16" x14ac:dyDescent="0.2">
      <c r="A289" s="417"/>
      <c r="B289" s="453"/>
      <c r="C289" s="454"/>
      <c r="D289" s="446"/>
      <c r="E289" s="446"/>
      <c r="F289" s="446"/>
      <c r="G289" s="446"/>
      <c r="H289" s="446"/>
      <c r="I289" s="446"/>
      <c r="J289" s="417"/>
      <c r="K289" s="417"/>
      <c r="L289" s="417"/>
      <c r="M289" s="417"/>
      <c r="N289" s="417"/>
      <c r="O289" s="417"/>
      <c r="P289" s="417"/>
      <c r="Q289" s="417"/>
      <c r="R289" s="417"/>
      <c r="S289" s="417"/>
      <c r="T289" s="417"/>
      <c r="U289" s="417"/>
      <c r="V289" s="417"/>
      <c r="W289" s="417"/>
      <c r="X289" s="417"/>
      <c r="Y289" s="417"/>
      <c r="Z289" s="417"/>
    </row>
    <row r="290" spans="1:26" ht="16" x14ac:dyDescent="0.2">
      <c r="A290" s="417"/>
      <c r="B290" s="453"/>
      <c r="C290" s="454"/>
      <c r="D290" s="446"/>
      <c r="E290" s="446"/>
      <c r="F290" s="446"/>
      <c r="G290" s="446"/>
      <c r="H290" s="446"/>
      <c r="I290" s="446"/>
      <c r="J290" s="417"/>
      <c r="K290" s="417"/>
      <c r="L290" s="417"/>
      <c r="M290" s="417"/>
      <c r="N290" s="417"/>
      <c r="O290" s="417"/>
      <c r="P290" s="417"/>
      <c r="Q290" s="417"/>
      <c r="R290" s="417"/>
      <c r="S290" s="417"/>
      <c r="T290" s="417"/>
      <c r="U290" s="417"/>
      <c r="V290" s="417"/>
      <c r="W290" s="417"/>
      <c r="X290" s="417"/>
      <c r="Y290" s="417"/>
      <c r="Z290" s="417"/>
    </row>
    <row r="291" spans="1:26" ht="16" x14ac:dyDescent="0.2">
      <c r="A291" s="417"/>
      <c r="B291" s="453"/>
      <c r="C291" s="454"/>
      <c r="D291" s="446"/>
      <c r="E291" s="446"/>
      <c r="F291" s="446"/>
      <c r="G291" s="446"/>
      <c r="H291" s="446"/>
      <c r="I291" s="446"/>
      <c r="J291" s="417"/>
      <c r="K291" s="417"/>
      <c r="L291" s="417"/>
      <c r="M291" s="417"/>
      <c r="N291" s="417"/>
      <c r="O291" s="417"/>
      <c r="P291" s="417"/>
      <c r="Q291" s="417"/>
      <c r="R291" s="417"/>
      <c r="S291" s="417"/>
      <c r="T291" s="417"/>
      <c r="U291" s="417"/>
      <c r="V291" s="417"/>
      <c r="W291" s="417"/>
      <c r="X291" s="417"/>
      <c r="Y291" s="417"/>
      <c r="Z291" s="417"/>
    </row>
    <row r="292" spans="1:26" ht="16" x14ac:dyDescent="0.2">
      <c r="A292" s="417"/>
      <c r="B292" s="453"/>
      <c r="C292" s="454"/>
      <c r="D292" s="446"/>
      <c r="E292" s="446"/>
      <c r="F292" s="446"/>
      <c r="G292" s="446"/>
      <c r="H292" s="446"/>
      <c r="I292" s="446"/>
      <c r="J292" s="417"/>
      <c r="K292" s="417"/>
      <c r="L292" s="417"/>
      <c r="M292" s="417"/>
      <c r="N292" s="417"/>
      <c r="O292" s="417"/>
      <c r="P292" s="417"/>
      <c r="Q292" s="417"/>
      <c r="R292" s="417"/>
      <c r="S292" s="417"/>
      <c r="T292" s="417"/>
      <c r="U292" s="417"/>
      <c r="V292" s="417"/>
      <c r="W292" s="417"/>
      <c r="X292" s="417"/>
      <c r="Y292" s="417"/>
      <c r="Z292" s="417"/>
    </row>
    <row r="293" spans="1:26" ht="16" x14ac:dyDescent="0.2">
      <c r="A293" s="417"/>
      <c r="B293" s="453"/>
      <c r="C293" s="454"/>
      <c r="D293" s="446"/>
      <c r="E293" s="446"/>
      <c r="F293" s="446"/>
      <c r="G293" s="446"/>
      <c r="H293" s="446"/>
      <c r="I293" s="446"/>
      <c r="J293" s="417"/>
      <c r="K293" s="417"/>
      <c r="L293" s="417"/>
      <c r="M293" s="417"/>
      <c r="N293" s="417"/>
      <c r="O293" s="417"/>
      <c r="P293" s="417"/>
      <c r="Q293" s="417"/>
      <c r="R293" s="417"/>
      <c r="S293" s="417"/>
      <c r="T293" s="417"/>
      <c r="U293" s="417"/>
      <c r="V293" s="417"/>
      <c r="W293" s="417"/>
      <c r="X293" s="417"/>
      <c r="Y293" s="417"/>
      <c r="Z293" s="417"/>
    </row>
    <row r="294" spans="1:26" ht="16" x14ac:dyDescent="0.2">
      <c r="A294" s="417"/>
      <c r="B294" s="453"/>
      <c r="C294" s="454"/>
      <c r="D294" s="446"/>
      <c r="E294" s="446"/>
      <c r="F294" s="446"/>
      <c r="G294" s="446"/>
      <c r="H294" s="446"/>
      <c r="I294" s="446"/>
      <c r="J294" s="417"/>
      <c r="K294" s="417"/>
      <c r="L294" s="417"/>
      <c r="M294" s="417"/>
      <c r="N294" s="417"/>
      <c r="O294" s="417"/>
      <c r="P294" s="417"/>
      <c r="Q294" s="417"/>
      <c r="R294" s="417"/>
      <c r="S294" s="417"/>
      <c r="T294" s="417"/>
      <c r="U294" s="417"/>
      <c r="V294" s="417"/>
      <c r="W294" s="417"/>
      <c r="X294" s="417"/>
      <c r="Y294" s="417"/>
      <c r="Z294" s="417"/>
    </row>
    <row r="295" spans="1:26" ht="16" x14ac:dyDescent="0.2">
      <c r="A295" s="417"/>
      <c r="B295" s="453"/>
      <c r="C295" s="454"/>
      <c r="D295" s="446"/>
      <c r="E295" s="446"/>
      <c r="F295" s="446"/>
      <c r="G295" s="446"/>
      <c r="H295" s="446"/>
      <c r="I295" s="446"/>
      <c r="J295" s="417"/>
      <c r="K295" s="417"/>
      <c r="L295" s="417"/>
      <c r="M295" s="417"/>
      <c r="N295" s="417"/>
      <c r="O295" s="417"/>
      <c r="P295" s="417"/>
      <c r="Q295" s="417"/>
      <c r="R295" s="417"/>
      <c r="S295" s="417"/>
      <c r="T295" s="417"/>
      <c r="U295" s="417"/>
      <c r="V295" s="417"/>
      <c r="W295" s="417"/>
      <c r="X295" s="417"/>
      <c r="Y295" s="417"/>
      <c r="Z295" s="417"/>
    </row>
    <row r="296" spans="1:26" ht="16" x14ac:dyDescent="0.2">
      <c r="A296" s="417"/>
      <c r="B296" s="453"/>
      <c r="C296" s="454"/>
      <c r="D296" s="446"/>
      <c r="E296" s="446"/>
      <c r="F296" s="446"/>
      <c r="G296" s="446"/>
      <c r="H296" s="446"/>
      <c r="I296" s="446"/>
      <c r="J296" s="417"/>
      <c r="K296" s="417"/>
      <c r="L296" s="417"/>
      <c r="M296" s="417"/>
      <c r="N296" s="417"/>
      <c r="O296" s="417"/>
      <c r="P296" s="417"/>
      <c r="Q296" s="417"/>
      <c r="R296" s="417"/>
      <c r="S296" s="417"/>
      <c r="T296" s="417"/>
      <c r="U296" s="417"/>
      <c r="V296" s="417"/>
      <c r="W296" s="417"/>
      <c r="X296" s="417"/>
      <c r="Y296" s="417"/>
      <c r="Z296" s="417"/>
    </row>
    <row r="297" spans="1:26" ht="16" x14ac:dyDescent="0.2">
      <c r="A297" s="417"/>
      <c r="B297" s="453"/>
      <c r="C297" s="454"/>
      <c r="D297" s="446"/>
      <c r="E297" s="446"/>
      <c r="F297" s="446"/>
      <c r="G297" s="446"/>
      <c r="H297" s="446"/>
      <c r="I297" s="446"/>
      <c r="J297" s="417"/>
      <c r="K297" s="417"/>
      <c r="L297" s="417"/>
      <c r="M297" s="417"/>
      <c r="N297" s="417"/>
      <c r="O297" s="417"/>
      <c r="P297" s="417"/>
      <c r="Q297" s="417"/>
      <c r="R297" s="417"/>
      <c r="S297" s="417"/>
      <c r="T297" s="417"/>
      <c r="U297" s="417"/>
      <c r="V297" s="417"/>
      <c r="W297" s="417"/>
      <c r="X297" s="417"/>
      <c r="Y297" s="417"/>
      <c r="Z297" s="417"/>
    </row>
    <row r="298" spans="1:26" ht="16" x14ac:dyDescent="0.2">
      <c r="A298" s="417"/>
      <c r="B298" s="453"/>
      <c r="C298" s="454"/>
      <c r="D298" s="446"/>
      <c r="E298" s="446"/>
      <c r="F298" s="446"/>
      <c r="G298" s="446"/>
      <c r="H298" s="446"/>
      <c r="I298" s="446"/>
      <c r="J298" s="417"/>
      <c r="K298" s="417"/>
      <c r="L298" s="417"/>
      <c r="M298" s="417"/>
      <c r="N298" s="417"/>
      <c r="O298" s="417"/>
      <c r="P298" s="417"/>
      <c r="Q298" s="417"/>
      <c r="R298" s="417"/>
      <c r="S298" s="417"/>
      <c r="T298" s="417"/>
      <c r="U298" s="417"/>
      <c r="V298" s="417"/>
      <c r="W298" s="417"/>
      <c r="X298" s="417"/>
      <c r="Y298" s="417"/>
      <c r="Z298" s="417"/>
    </row>
    <row r="299" spans="1:26" ht="16" x14ac:dyDescent="0.2">
      <c r="A299" s="417"/>
      <c r="B299" s="453"/>
      <c r="C299" s="454"/>
      <c r="D299" s="446"/>
      <c r="E299" s="446"/>
      <c r="F299" s="446"/>
      <c r="G299" s="446"/>
      <c r="H299" s="446"/>
      <c r="I299" s="446"/>
      <c r="J299" s="417"/>
      <c r="K299" s="417"/>
      <c r="L299" s="417"/>
      <c r="M299" s="417"/>
      <c r="N299" s="417"/>
      <c r="O299" s="417"/>
      <c r="P299" s="417"/>
      <c r="Q299" s="417"/>
      <c r="R299" s="417"/>
      <c r="S299" s="417"/>
      <c r="T299" s="417"/>
      <c r="U299" s="417"/>
      <c r="V299" s="417"/>
      <c r="W299" s="417"/>
      <c r="X299" s="417"/>
      <c r="Y299" s="417"/>
      <c r="Z299" s="417"/>
    </row>
    <row r="300" spans="1:26" ht="16" x14ac:dyDescent="0.2">
      <c r="A300" s="417"/>
      <c r="B300" s="453"/>
      <c r="C300" s="454"/>
      <c r="D300" s="446"/>
      <c r="E300" s="446"/>
      <c r="F300" s="446"/>
      <c r="G300" s="446"/>
      <c r="H300" s="446"/>
      <c r="I300" s="446"/>
      <c r="J300" s="417"/>
      <c r="K300" s="417"/>
      <c r="L300" s="417"/>
      <c r="M300" s="417"/>
      <c r="N300" s="417"/>
      <c r="O300" s="417"/>
      <c r="P300" s="417"/>
      <c r="Q300" s="417"/>
      <c r="R300" s="417"/>
      <c r="S300" s="417"/>
      <c r="T300" s="417"/>
      <c r="U300" s="417"/>
      <c r="V300" s="417"/>
      <c r="W300" s="417"/>
      <c r="X300" s="417"/>
      <c r="Y300" s="417"/>
      <c r="Z300" s="417"/>
    </row>
    <row r="301" spans="1:26" ht="16" x14ac:dyDescent="0.2">
      <c r="A301" s="417"/>
      <c r="B301" s="453"/>
      <c r="C301" s="454"/>
      <c r="D301" s="446"/>
      <c r="E301" s="446"/>
      <c r="F301" s="446"/>
      <c r="G301" s="446"/>
      <c r="H301" s="446"/>
      <c r="I301" s="446"/>
      <c r="J301" s="417"/>
      <c r="K301" s="417"/>
      <c r="L301" s="417"/>
      <c r="M301" s="417"/>
      <c r="N301" s="417"/>
      <c r="O301" s="417"/>
      <c r="P301" s="417"/>
      <c r="Q301" s="417"/>
      <c r="R301" s="417"/>
      <c r="S301" s="417"/>
      <c r="T301" s="417"/>
      <c r="U301" s="417"/>
      <c r="V301" s="417"/>
      <c r="W301" s="417"/>
      <c r="X301" s="417"/>
      <c r="Y301" s="417"/>
      <c r="Z301" s="417"/>
    </row>
    <row r="302" spans="1:26" ht="16" x14ac:dyDescent="0.2">
      <c r="A302" s="417"/>
      <c r="B302" s="453"/>
      <c r="C302" s="454"/>
      <c r="D302" s="446"/>
      <c r="E302" s="446"/>
      <c r="F302" s="446"/>
      <c r="G302" s="446"/>
      <c r="H302" s="446"/>
      <c r="I302" s="446"/>
      <c r="J302" s="417"/>
      <c r="K302" s="417"/>
      <c r="L302" s="417"/>
      <c r="M302" s="417"/>
      <c r="N302" s="417"/>
      <c r="O302" s="417"/>
      <c r="P302" s="417"/>
      <c r="Q302" s="417"/>
      <c r="R302" s="417"/>
      <c r="S302" s="417"/>
      <c r="T302" s="417"/>
      <c r="U302" s="417"/>
      <c r="V302" s="417"/>
      <c r="W302" s="417"/>
      <c r="X302" s="417"/>
      <c r="Y302" s="417"/>
      <c r="Z302" s="417"/>
    </row>
    <row r="303" spans="1:26" ht="16" x14ac:dyDescent="0.2">
      <c r="A303" s="417"/>
      <c r="B303" s="453"/>
      <c r="C303" s="454"/>
      <c r="D303" s="446"/>
      <c r="E303" s="446"/>
      <c r="F303" s="446"/>
      <c r="G303" s="446"/>
      <c r="H303" s="446"/>
      <c r="I303" s="446"/>
      <c r="J303" s="417"/>
      <c r="K303" s="417"/>
      <c r="L303" s="417"/>
      <c r="M303" s="417"/>
      <c r="N303" s="417"/>
      <c r="O303" s="417"/>
      <c r="P303" s="417"/>
      <c r="Q303" s="417"/>
      <c r="R303" s="417"/>
      <c r="S303" s="417"/>
      <c r="T303" s="417"/>
      <c r="U303" s="417"/>
      <c r="V303" s="417"/>
      <c r="W303" s="417"/>
      <c r="X303" s="417"/>
      <c r="Y303" s="417"/>
      <c r="Z303" s="417"/>
    </row>
    <row r="304" spans="1:26" ht="16" x14ac:dyDescent="0.2">
      <c r="A304" s="417"/>
      <c r="B304" s="453"/>
      <c r="C304" s="454"/>
      <c r="D304" s="446"/>
      <c r="E304" s="446"/>
      <c r="F304" s="446"/>
      <c r="G304" s="446"/>
      <c r="H304" s="446"/>
      <c r="I304" s="446"/>
      <c r="J304" s="417"/>
      <c r="K304" s="417"/>
      <c r="L304" s="417"/>
      <c r="M304" s="417"/>
      <c r="N304" s="417"/>
      <c r="O304" s="417"/>
      <c r="P304" s="417"/>
      <c r="Q304" s="417"/>
      <c r="R304" s="417"/>
      <c r="S304" s="417"/>
      <c r="T304" s="417"/>
      <c r="U304" s="417"/>
      <c r="V304" s="417"/>
      <c r="W304" s="417"/>
      <c r="X304" s="417"/>
      <c r="Y304" s="417"/>
      <c r="Z304" s="417"/>
    </row>
    <row r="305" spans="1:26" ht="16" x14ac:dyDescent="0.2">
      <c r="A305" s="417"/>
      <c r="B305" s="453"/>
      <c r="C305" s="454"/>
      <c r="D305" s="446"/>
      <c r="E305" s="446"/>
      <c r="F305" s="446"/>
      <c r="G305" s="446"/>
      <c r="H305" s="446"/>
      <c r="I305" s="446"/>
      <c r="J305" s="417"/>
      <c r="K305" s="417"/>
      <c r="L305" s="417"/>
      <c r="M305" s="417"/>
      <c r="N305" s="417"/>
      <c r="O305" s="417"/>
      <c r="P305" s="417"/>
      <c r="Q305" s="417"/>
      <c r="R305" s="417"/>
      <c r="S305" s="417"/>
      <c r="T305" s="417"/>
      <c r="U305" s="417"/>
      <c r="V305" s="417"/>
      <c r="W305" s="417"/>
      <c r="X305" s="417"/>
      <c r="Y305" s="417"/>
      <c r="Z305" s="417"/>
    </row>
    <row r="306" spans="1:26" ht="16" x14ac:dyDescent="0.2">
      <c r="A306" s="417"/>
      <c r="B306" s="453"/>
      <c r="C306" s="454"/>
      <c r="D306" s="446"/>
      <c r="E306" s="446"/>
      <c r="F306" s="446"/>
      <c r="G306" s="446"/>
      <c r="H306" s="446"/>
      <c r="I306" s="446"/>
      <c r="J306" s="417"/>
      <c r="K306" s="417"/>
      <c r="L306" s="417"/>
      <c r="M306" s="417"/>
      <c r="N306" s="417"/>
      <c r="O306" s="417"/>
      <c r="P306" s="417"/>
      <c r="Q306" s="417"/>
      <c r="R306" s="417"/>
      <c r="S306" s="417"/>
      <c r="T306" s="417"/>
      <c r="U306" s="417"/>
      <c r="V306" s="417"/>
      <c r="W306" s="417"/>
      <c r="X306" s="417"/>
      <c r="Y306" s="417"/>
      <c r="Z306" s="417"/>
    </row>
    <row r="307" spans="1:26" ht="16" x14ac:dyDescent="0.2">
      <c r="A307" s="417"/>
      <c r="B307" s="453"/>
      <c r="C307" s="454"/>
      <c r="D307" s="446"/>
      <c r="E307" s="446"/>
      <c r="F307" s="446"/>
      <c r="G307" s="446"/>
      <c r="H307" s="446"/>
      <c r="I307" s="446"/>
      <c r="J307" s="417"/>
      <c r="K307" s="417"/>
      <c r="L307" s="417"/>
      <c r="M307" s="417"/>
      <c r="N307" s="417"/>
      <c r="O307" s="417"/>
      <c r="P307" s="417"/>
      <c r="Q307" s="417"/>
      <c r="R307" s="417"/>
      <c r="S307" s="417"/>
      <c r="T307" s="417"/>
      <c r="U307" s="417"/>
      <c r="V307" s="417"/>
      <c r="W307" s="417"/>
      <c r="X307" s="417"/>
      <c r="Y307" s="417"/>
      <c r="Z307" s="417"/>
    </row>
    <row r="308" spans="1:26" ht="16" x14ac:dyDescent="0.2">
      <c r="A308" s="417"/>
      <c r="B308" s="453"/>
      <c r="C308" s="454"/>
      <c r="D308" s="446"/>
      <c r="E308" s="446"/>
      <c r="F308" s="446"/>
      <c r="G308" s="446"/>
      <c r="H308" s="446"/>
      <c r="I308" s="446"/>
      <c r="J308" s="417"/>
      <c r="K308" s="417"/>
      <c r="L308" s="417"/>
      <c r="M308" s="417"/>
      <c r="N308" s="417"/>
      <c r="O308" s="417"/>
      <c r="P308" s="417"/>
      <c r="Q308" s="417"/>
      <c r="R308" s="417"/>
      <c r="S308" s="417"/>
      <c r="T308" s="417"/>
      <c r="U308" s="417"/>
      <c r="V308" s="417"/>
      <c r="W308" s="417"/>
      <c r="X308" s="417"/>
      <c r="Y308" s="417"/>
      <c r="Z308" s="417"/>
    </row>
    <row r="309" spans="1:26" ht="16" x14ac:dyDescent="0.2">
      <c r="A309" s="417"/>
      <c r="B309" s="453"/>
      <c r="C309" s="454"/>
      <c r="D309" s="446"/>
      <c r="E309" s="446"/>
      <c r="F309" s="446"/>
      <c r="G309" s="446"/>
      <c r="H309" s="446"/>
      <c r="I309" s="446"/>
      <c r="J309" s="417"/>
      <c r="K309" s="417"/>
      <c r="L309" s="417"/>
      <c r="M309" s="417"/>
      <c r="N309" s="417"/>
      <c r="O309" s="417"/>
      <c r="P309" s="417"/>
      <c r="Q309" s="417"/>
      <c r="R309" s="417"/>
      <c r="S309" s="417"/>
      <c r="T309" s="417"/>
      <c r="U309" s="417"/>
      <c r="V309" s="417"/>
      <c r="W309" s="417"/>
      <c r="X309" s="417"/>
      <c r="Y309" s="417"/>
      <c r="Z309" s="417"/>
    </row>
    <row r="310" spans="1:26" ht="16" x14ac:dyDescent="0.2">
      <c r="A310" s="417"/>
      <c r="B310" s="453"/>
      <c r="C310" s="454"/>
      <c r="D310" s="446"/>
      <c r="E310" s="446"/>
      <c r="F310" s="446"/>
      <c r="G310" s="446"/>
      <c r="H310" s="446"/>
      <c r="I310" s="446"/>
      <c r="J310" s="417"/>
      <c r="K310" s="417"/>
      <c r="L310" s="417"/>
      <c r="M310" s="417"/>
      <c r="N310" s="417"/>
      <c r="O310" s="417"/>
      <c r="P310" s="417"/>
      <c r="Q310" s="417"/>
      <c r="R310" s="417"/>
      <c r="S310" s="417"/>
      <c r="T310" s="417"/>
      <c r="U310" s="417"/>
      <c r="V310" s="417"/>
      <c r="W310" s="417"/>
      <c r="X310" s="417"/>
      <c r="Y310" s="417"/>
      <c r="Z310" s="417"/>
    </row>
    <row r="311" spans="1:26" ht="16" x14ac:dyDescent="0.2">
      <c r="A311" s="417"/>
      <c r="B311" s="453"/>
      <c r="C311" s="454"/>
      <c r="D311" s="446"/>
      <c r="E311" s="446"/>
      <c r="F311" s="446"/>
      <c r="G311" s="446"/>
      <c r="H311" s="446"/>
      <c r="I311" s="446"/>
      <c r="J311" s="417"/>
      <c r="K311" s="417"/>
      <c r="L311" s="417"/>
      <c r="M311" s="417"/>
      <c r="N311" s="417"/>
      <c r="O311" s="417"/>
      <c r="P311" s="417"/>
      <c r="Q311" s="417"/>
      <c r="R311" s="417"/>
      <c r="S311" s="417"/>
      <c r="T311" s="417"/>
      <c r="U311" s="417"/>
      <c r="V311" s="417"/>
      <c r="W311" s="417"/>
      <c r="X311" s="417"/>
      <c r="Y311" s="417"/>
      <c r="Z311" s="417"/>
    </row>
    <row r="312" spans="1:26" ht="16" x14ac:dyDescent="0.2">
      <c r="A312" s="417"/>
      <c r="B312" s="453"/>
      <c r="C312" s="454"/>
      <c r="D312" s="446"/>
      <c r="E312" s="446"/>
      <c r="F312" s="446"/>
      <c r="G312" s="446"/>
      <c r="H312" s="446"/>
      <c r="I312" s="446"/>
      <c r="J312" s="417"/>
      <c r="K312" s="417"/>
      <c r="L312" s="417"/>
      <c r="M312" s="417"/>
      <c r="N312" s="417"/>
      <c r="O312" s="417"/>
      <c r="P312" s="417"/>
      <c r="Q312" s="417"/>
      <c r="R312" s="417"/>
      <c r="S312" s="417"/>
      <c r="T312" s="417"/>
      <c r="U312" s="417"/>
      <c r="V312" s="417"/>
      <c r="W312" s="417"/>
      <c r="X312" s="417"/>
      <c r="Y312" s="417"/>
      <c r="Z312" s="417"/>
    </row>
    <row r="313" spans="1:26" ht="16" x14ac:dyDescent="0.2">
      <c r="A313" s="417"/>
      <c r="B313" s="453"/>
      <c r="C313" s="454"/>
      <c r="D313" s="446"/>
      <c r="E313" s="446"/>
      <c r="F313" s="446"/>
      <c r="G313" s="446"/>
      <c r="H313" s="446"/>
      <c r="I313" s="446"/>
      <c r="J313" s="417"/>
      <c r="K313" s="417"/>
      <c r="L313" s="417"/>
      <c r="M313" s="417"/>
      <c r="N313" s="417"/>
      <c r="O313" s="417"/>
      <c r="P313" s="417"/>
      <c r="Q313" s="417"/>
      <c r="R313" s="417"/>
      <c r="S313" s="417"/>
      <c r="T313" s="417"/>
      <c r="U313" s="417"/>
      <c r="V313" s="417"/>
      <c r="W313" s="417"/>
      <c r="X313" s="417"/>
      <c r="Y313" s="417"/>
      <c r="Z313" s="417"/>
    </row>
    <row r="314" spans="1:26" ht="16" x14ac:dyDescent="0.2">
      <c r="A314" s="417"/>
      <c r="B314" s="453"/>
      <c r="C314" s="454"/>
      <c r="D314" s="446"/>
      <c r="E314" s="446"/>
      <c r="F314" s="446"/>
      <c r="G314" s="446"/>
      <c r="H314" s="446"/>
      <c r="I314" s="446"/>
      <c r="J314" s="417"/>
      <c r="K314" s="417"/>
      <c r="L314" s="417"/>
      <c r="M314" s="417"/>
      <c r="N314" s="417"/>
      <c r="O314" s="417"/>
      <c r="P314" s="417"/>
      <c r="Q314" s="417"/>
      <c r="R314" s="417"/>
      <c r="S314" s="417"/>
      <c r="T314" s="417"/>
      <c r="U314" s="417"/>
      <c r="V314" s="417"/>
      <c r="W314" s="417"/>
      <c r="X314" s="417"/>
      <c r="Y314" s="417"/>
      <c r="Z314" s="417"/>
    </row>
    <row r="315" spans="1:26" ht="16" x14ac:dyDescent="0.2">
      <c r="A315" s="417"/>
      <c r="B315" s="453"/>
      <c r="C315" s="454"/>
      <c r="D315" s="446"/>
      <c r="E315" s="446"/>
      <c r="F315" s="446"/>
      <c r="G315" s="446"/>
      <c r="H315" s="446"/>
      <c r="I315" s="446"/>
      <c r="J315" s="417"/>
      <c r="K315" s="417"/>
      <c r="L315" s="417"/>
      <c r="M315" s="417"/>
      <c r="N315" s="417"/>
      <c r="O315" s="417"/>
      <c r="P315" s="417"/>
      <c r="Q315" s="417"/>
      <c r="R315" s="417"/>
      <c r="S315" s="417"/>
      <c r="T315" s="417"/>
      <c r="U315" s="417"/>
      <c r="V315" s="417"/>
      <c r="W315" s="417"/>
      <c r="X315" s="417"/>
      <c r="Y315" s="417"/>
      <c r="Z315" s="417"/>
    </row>
    <row r="316" spans="1:26" ht="16" x14ac:dyDescent="0.2">
      <c r="A316" s="417"/>
      <c r="B316" s="453"/>
      <c r="C316" s="454"/>
      <c r="D316" s="446"/>
      <c r="E316" s="446"/>
      <c r="F316" s="446"/>
      <c r="G316" s="446"/>
      <c r="H316" s="446"/>
      <c r="I316" s="446"/>
      <c r="J316" s="417"/>
      <c r="K316" s="417"/>
      <c r="L316" s="417"/>
      <c r="M316" s="417"/>
      <c r="N316" s="417"/>
      <c r="O316" s="417"/>
      <c r="P316" s="417"/>
      <c r="Q316" s="417"/>
      <c r="R316" s="417"/>
      <c r="S316" s="417"/>
      <c r="T316" s="417"/>
      <c r="U316" s="417"/>
      <c r="V316" s="417"/>
      <c r="W316" s="417"/>
      <c r="X316" s="417"/>
      <c r="Y316" s="417"/>
      <c r="Z316" s="417"/>
    </row>
    <row r="317" spans="1:26" ht="16" x14ac:dyDescent="0.2">
      <c r="A317" s="417"/>
      <c r="B317" s="453"/>
      <c r="C317" s="454"/>
      <c r="D317" s="446"/>
      <c r="E317" s="446"/>
      <c r="F317" s="446"/>
      <c r="G317" s="446"/>
      <c r="H317" s="446"/>
      <c r="I317" s="446"/>
      <c r="J317" s="417"/>
      <c r="K317" s="417"/>
      <c r="L317" s="417"/>
      <c r="M317" s="417"/>
      <c r="N317" s="417"/>
      <c r="O317" s="417"/>
      <c r="P317" s="417"/>
      <c r="Q317" s="417"/>
      <c r="R317" s="417"/>
      <c r="S317" s="417"/>
      <c r="T317" s="417"/>
      <c r="U317" s="417"/>
      <c r="V317" s="417"/>
      <c r="W317" s="417"/>
      <c r="X317" s="417"/>
      <c r="Y317" s="417"/>
      <c r="Z317" s="417"/>
    </row>
    <row r="318" spans="1:26" ht="16" x14ac:dyDescent="0.2">
      <c r="A318" s="417"/>
      <c r="B318" s="453"/>
      <c r="C318" s="454"/>
      <c r="D318" s="446"/>
      <c r="E318" s="446"/>
      <c r="F318" s="446"/>
      <c r="G318" s="446"/>
      <c r="H318" s="446"/>
      <c r="I318" s="446"/>
      <c r="J318" s="417"/>
      <c r="K318" s="417"/>
      <c r="L318" s="417"/>
      <c r="M318" s="417"/>
      <c r="N318" s="417"/>
      <c r="O318" s="417"/>
      <c r="P318" s="417"/>
      <c r="Q318" s="417"/>
      <c r="R318" s="417"/>
      <c r="S318" s="417"/>
      <c r="T318" s="417"/>
      <c r="U318" s="417"/>
      <c r="V318" s="417"/>
      <c r="W318" s="417"/>
      <c r="X318" s="417"/>
      <c r="Y318" s="417"/>
      <c r="Z318" s="417"/>
    </row>
    <row r="319" spans="1:26" ht="16" x14ac:dyDescent="0.2">
      <c r="A319" s="417"/>
      <c r="B319" s="453"/>
      <c r="C319" s="454"/>
      <c r="D319" s="446"/>
      <c r="E319" s="446"/>
      <c r="F319" s="446"/>
      <c r="G319" s="446"/>
      <c r="H319" s="446"/>
      <c r="I319" s="446"/>
      <c r="J319" s="417"/>
      <c r="K319" s="417"/>
      <c r="L319" s="417"/>
      <c r="M319" s="417"/>
      <c r="N319" s="417"/>
      <c r="O319" s="417"/>
      <c r="P319" s="417"/>
      <c r="Q319" s="417"/>
      <c r="R319" s="417"/>
      <c r="S319" s="417"/>
      <c r="T319" s="417"/>
      <c r="U319" s="417"/>
      <c r="V319" s="417"/>
      <c r="W319" s="417"/>
      <c r="X319" s="417"/>
      <c r="Y319" s="417"/>
      <c r="Z319" s="417"/>
    </row>
    <row r="320" spans="1:26" ht="16" x14ac:dyDescent="0.2">
      <c r="A320" s="417"/>
      <c r="B320" s="453"/>
      <c r="C320" s="454"/>
      <c r="D320" s="446"/>
      <c r="E320" s="446"/>
      <c r="F320" s="446"/>
      <c r="G320" s="446"/>
      <c r="H320" s="446"/>
      <c r="I320" s="446"/>
      <c r="J320" s="417"/>
      <c r="K320" s="417"/>
      <c r="L320" s="417"/>
      <c r="M320" s="417"/>
      <c r="N320" s="417"/>
      <c r="O320" s="417"/>
      <c r="P320" s="417"/>
      <c r="Q320" s="417"/>
      <c r="R320" s="417"/>
      <c r="S320" s="417"/>
      <c r="T320" s="417"/>
      <c r="U320" s="417"/>
      <c r="V320" s="417"/>
      <c r="W320" s="417"/>
      <c r="X320" s="417"/>
      <c r="Y320" s="417"/>
      <c r="Z320" s="417"/>
    </row>
    <row r="321" spans="1:26" ht="16" x14ac:dyDescent="0.2">
      <c r="A321" s="417"/>
      <c r="B321" s="453"/>
      <c r="C321" s="454"/>
      <c r="D321" s="446"/>
      <c r="E321" s="446"/>
      <c r="F321" s="446"/>
      <c r="G321" s="446"/>
      <c r="H321" s="446"/>
      <c r="I321" s="446"/>
      <c r="J321" s="417"/>
      <c r="K321" s="417"/>
      <c r="L321" s="417"/>
      <c r="M321" s="417"/>
      <c r="N321" s="417"/>
      <c r="O321" s="417"/>
      <c r="P321" s="417"/>
      <c r="Q321" s="417"/>
      <c r="R321" s="417"/>
      <c r="S321" s="417"/>
      <c r="T321" s="417"/>
      <c r="U321" s="417"/>
      <c r="V321" s="417"/>
      <c r="W321" s="417"/>
      <c r="X321" s="417"/>
      <c r="Y321" s="417"/>
      <c r="Z321" s="417"/>
    </row>
    <row r="322" spans="1:26" ht="16" x14ac:dyDescent="0.2">
      <c r="A322" s="417"/>
      <c r="B322" s="453"/>
      <c r="C322" s="454"/>
      <c r="D322" s="446"/>
      <c r="E322" s="446"/>
      <c r="F322" s="446"/>
      <c r="G322" s="446"/>
      <c r="H322" s="446"/>
      <c r="I322" s="446"/>
      <c r="J322" s="417"/>
      <c r="K322" s="417"/>
      <c r="L322" s="417"/>
      <c r="M322" s="417"/>
      <c r="N322" s="417"/>
      <c r="O322" s="417"/>
      <c r="P322" s="417"/>
      <c r="Q322" s="417"/>
      <c r="R322" s="417"/>
      <c r="S322" s="417"/>
      <c r="T322" s="417"/>
      <c r="U322" s="417"/>
      <c r="V322" s="417"/>
      <c r="W322" s="417"/>
      <c r="X322" s="417"/>
      <c r="Y322" s="417"/>
      <c r="Z322" s="417"/>
    </row>
    <row r="323" spans="1:26" ht="16" x14ac:dyDescent="0.2">
      <c r="A323" s="417"/>
      <c r="B323" s="453"/>
      <c r="C323" s="454"/>
      <c r="D323" s="446"/>
      <c r="E323" s="446"/>
      <c r="F323" s="446"/>
      <c r="G323" s="446"/>
      <c r="H323" s="446"/>
      <c r="I323" s="446"/>
      <c r="J323" s="417"/>
      <c r="K323" s="417"/>
      <c r="L323" s="417"/>
      <c r="M323" s="417"/>
      <c r="N323" s="417"/>
      <c r="O323" s="417"/>
      <c r="P323" s="417"/>
      <c r="Q323" s="417"/>
      <c r="R323" s="417"/>
      <c r="S323" s="417"/>
      <c r="T323" s="417"/>
      <c r="U323" s="417"/>
      <c r="V323" s="417"/>
      <c r="W323" s="417"/>
      <c r="X323" s="417"/>
      <c r="Y323" s="417"/>
      <c r="Z323" s="417"/>
    </row>
    <row r="324" spans="1:26" ht="16" x14ac:dyDescent="0.2">
      <c r="A324" s="417"/>
      <c r="B324" s="453"/>
      <c r="C324" s="454"/>
      <c r="D324" s="446"/>
      <c r="E324" s="446"/>
      <c r="F324" s="446"/>
      <c r="G324" s="446"/>
      <c r="H324" s="446"/>
      <c r="I324" s="446"/>
      <c r="J324" s="417"/>
      <c r="K324" s="417"/>
      <c r="L324" s="417"/>
      <c r="M324" s="417"/>
      <c r="N324" s="417"/>
      <c r="O324" s="417"/>
      <c r="P324" s="417"/>
      <c r="Q324" s="417"/>
      <c r="R324" s="417"/>
      <c r="S324" s="417"/>
      <c r="T324" s="417"/>
      <c r="U324" s="417"/>
      <c r="V324" s="417"/>
      <c r="W324" s="417"/>
      <c r="X324" s="417"/>
      <c r="Y324" s="417"/>
      <c r="Z324" s="417"/>
    </row>
    <row r="325" spans="1:26" ht="16" x14ac:dyDescent="0.2">
      <c r="A325" s="417"/>
      <c r="B325" s="453"/>
      <c r="C325" s="454"/>
      <c r="D325" s="446"/>
      <c r="E325" s="446"/>
      <c r="F325" s="446"/>
      <c r="G325" s="446"/>
      <c r="H325" s="446"/>
      <c r="I325" s="446"/>
      <c r="J325" s="417"/>
      <c r="K325" s="417"/>
      <c r="L325" s="417"/>
      <c r="M325" s="417"/>
      <c r="N325" s="417"/>
      <c r="O325" s="417"/>
      <c r="P325" s="417"/>
      <c r="Q325" s="417"/>
      <c r="R325" s="417"/>
      <c r="S325" s="417"/>
      <c r="T325" s="417"/>
      <c r="U325" s="417"/>
      <c r="V325" s="417"/>
      <c r="W325" s="417"/>
      <c r="X325" s="417"/>
      <c r="Y325" s="417"/>
      <c r="Z325" s="417"/>
    </row>
    <row r="326" spans="1:26" ht="16" x14ac:dyDescent="0.2">
      <c r="A326" s="417"/>
      <c r="B326" s="453"/>
      <c r="C326" s="454"/>
      <c r="D326" s="446"/>
      <c r="E326" s="446"/>
      <c r="F326" s="446"/>
      <c r="G326" s="446"/>
      <c r="H326" s="446"/>
      <c r="I326" s="446"/>
      <c r="J326" s="417"/>
      <c r="K326" s="417"/>
      <c r="L326" s="417"/>
      <c r="M326" s="417"/>
      <c r="N326" s="417"/>
      <c r="O326" s="417"/>
      <c r="P326" s="417"/>
      <c r="Q326" s="417"/>
      <c r="R326" s="417"/>
      <c r="S326" s="417"/>
      <c r="T326" s="417"/>
      <c r="U326" s="417"/>
      <c r="V326" s="417"/>
      <c r="W326" s="417"/>
      <c r="X326" s="417"/>
      <c r="Y326" s="417"/>
      <c r="Z326" s="417"/>
    </row>
    <row r="327" spans="1:26" ht="16" x14ac:dyDescent="0.2">
      <c r="A327" s="417"/>
      <c r="B327" s="453"/>
      <c r="C327" s="454"/>
      <c r="D327" s="446"/>
      <c r="E327" s="446"/>
      <c r="F327" s="446"/>
      <c r="G327" s="446"/>
      <c r="H327" s="446"/>
      <c r="I327" s="446"/>
      <c r="J327" s="417"/>
      <c r="K327" s="417"/>
      <c r="L327" s="417"/>
      <c r="M327" s="417"/>
      <c r="N327" s="417"/>
      <c r="O327" s="417"/>
      <c r="P327" s="417"/>
      <c r="Q327" s="417"/>
      <c r="R327" s="417"/>
      <c r="S327" s="417"/>
      <c r="T327" s="417"/>
      <c r="U327" s="417"/>
      <c r="V327" s="417"/>
      <c r="W327" s="417"/>
      <c r="X327" s="417"/>
      <c r="Y327" s="417"/>
      <c r="Z327" s="417"/>
    </row>
    <row r="328" spans="1:26" ht="16" x14ac:dyDescent="0.2">
      <c r="A328" s="417"/>
      <c r="B328" s="453"/>
      <c r="C328" s="454"/>
      <c r="D328" s="446"/>
      <c r="E328" s="446"/>
      <c r="F328" s="446"/>
      <c r="G328" s="446"/>
      <c r="H328" s="446"/>
      <c r="I328" s="446"/>
      <c r="J328" s="417"/>
      <c r="K328" s="417"/>
      <c r="L328" s="417"/>
      <c r="M328" s="417"/>
      <c r="N328" s="417"/>
      <c r="O328" s="417"/>
      <c r="P328" s="417"/>
      <c r="Q328" s="417"/>
      <c r="R328" s="417"/>
      <c r="S328" s="417"/>
      <c r="T328" s="417"/>
      <c r="U328" s="417"/>
      <c r="V328" s="417"/>
      <c r="W328" s="417"/>
      <c r="X328" s="417"/>
      <c r="Y328" s="417"/>
      <c r="Z328" s="417"/>
    </row>
    <row r="329" spans="1:26" ht="16" x14ac:dyDescent="0.2">
      <c r="A329" s="417"/>
      <c r="B329" s="453"/>
      <c r="C329" s="454"/>
      <c r="D329" s="446"/>
      <c r="E329" s="446"/>
      <c r="F329" s="446"/>
      <c r="G329" s="446"/>
      <c r="H329" s="446"/>
      <c r="I329" s="446"/>
      <c r="J329" s="417"/>
      <c r="K329" s="417"/>
      <c r="L329" s="417"/>
      <c r="M329" s="417"/>
      <c r="N329" s="417"/>
      <c r="O329" s="417"/>
      <c r="P329" s="417"/>
      <c r="Q329" s="417"/>
      <c r="R329" s="417"/>
      <c r="S329" s="417"/>
      <c r="T329" s="417"/>
      <c r="U329" s="417"/>
      <c r="V329" s="417"/>
      <c r="W329" s="417"/>
      <c r="X329" s="417"/>
      <c r="Y329" s="417"/>
      <c r="Z329" s="417"/>
    </row>
    <row r="330" spans="1:26" ht="16" x14ac:dyDescent="0.2">
      <c r="A330" s="417"/>
      <c r="B330" s="453"/>
      <c r="C330" s="454"/>
      <c r="D330" s="446"/>
      <c r="E330" s="446"/>
      <c r="F330" s="446"/>
      <c r="G330" s="446"/>
      <c r="H330" s="446"/>
      <c r="I330" s="446"/>
      <c r="J330" s="417"/>
      <c r="K330" s="417"/>
      <c r="L330" s="417"/>
      <c r="M330" s="417"/>
      <c r="N330" s="417"/>
      <c r="O330" s="417"/>
      <c r="P330" s="417"/>
      <c r="Q330" s="417"/>
      <c r="R330" s="417"/>
      <c r="S330" s="417"/>
      <c r="T330" s="417"/>
      <c r="U330" s="417"/>
      <c r="V330" s="417"/>
      <c r="W330" s="417"/>
      <c r="X330" s="417"/>
      <c r="Y330" s="417"/>
      <c r="Z330" s="417"/>
    </row>
    <row r="331" spans="1:26" ht="16" x14ac:dyDescent="0.2">
      <c r="A331" s="417"/>
      <c r="B331" s="453"/>
      <c r="C331" s="454"/>
      <c r="D331" s="446"/>
      <c r="E331" s="446"/>
      <c r="F331" s="446"/>
      <c r="G331" s="446"/>
      <c r="H331" s="446"/>
      <c r="I331" s="446"/>
      <c r="J331" s="417"/>
      <c r="K331" s="417"/>
      <c r="L331" s="417"/>
      <c r="M331" s="417"/>
      <c r="N331" s="417"/>
      <c r="O331" s="417"/>
      <c r="P331" s="417"/>
      <c r="Q331" s="417"/>
      <c r="R331" s="417"/>
      <c r="S331" s="417"/>
      <c r="T331" s="417"/>
      <c r="U331" s="417"/>
      <c r="V331" s="417"/>
      <c r="W331" s="417"/>
      <c r="X331" s="417"/>
      <c r="Y331" s="417"/>
      <c r="Z331" s="417"/>
    </row>
    <row r="332" spans="1:26" ht="16" x14ac:dyDescent="0.2">
      <c r="A332" s="417"/>
      <c r="B332" s="453"/>
      <c r="C332" s="454"/>
      <c r="D332" s="446"/>
      <c r="E332" s="446"/>
      <c r="F332" s="446"/>
      <c r="G332" s="446"/>
      <c r="H332" s="446"/>
      <c r="I332" s="446"/>
      <c r="J332" s="417"/>
      <c r="K332" s="417"/>
      <c r="L332" s="417"/>
      <c r="M332" s="417"/>
      <c r="N332" s="417"/>
      <c r="O332" s="417"/>
      <c r="P332" s="417"/>
      <c r="Q332" s="417"/>
      <c r="R332" s="417"/>
      <c r="S332" s="417"/>
      <c r="T332" s="417"/>
      <c r="U332" s="417"/>
      <c r="V332" s="417"/>
      <c r="W332" s="417"/>
      <c r="X332" s="417"/>
      <c r="Y332" s="417"/>
      <c r="Z332" s="417"/>
    </row>
    <row r="333" spans="1:26" ht="16" x14ac:dyDescent="0.2">
      <c r="A333" s="417"/>
      <c r="B333" s="453"/>
      <c r="C333" s="454"/>
      <c r="D333" s="446"/>
      <c r="E333" s="446"/>
      <c r="F333" s="446"/>
      <c r="G333" s="446"/>
      <c r="H333" s="446"/>
      <c r="I333" s="446"/>
      <c r="J333" s="417"/>
      <c r="K333" s="417"/>
      <c r="L333" s="417"/>
      <c r="M333" s="417"/>
      <c r="N333" s="417"/>
      <c r="O333" s="417"/>
      <c r="P333" s="417"/>
      <c r="Q333" s="417"/>
      <c r="R333" s="417"/>
      <c r="S333" s="417"/>
      <c r="T333" s="417"/>
      <c r="U333" s="417"/>
      <c r="V333" s="417"/>
      <c r="W333" s="417"/>
      <c r="X333" s="417"/>
      <c r="Y333" s="417"/>
      <c r="Z333" s="417"/>
    </row>
    <row r="334" spans="1:26" ht="16" x14ac:dyDescent="0.2">
      <c r="A334" s="417"/>
      <c r="B334" s="453"/>
      <c r="C334" s="454"/>
      <c r="D334" s="446"/>
      <c r="E334" s="446"/>
      <c r="F334" s="446"/>
      <c r="G334" s="446"/>
      <c r="H334" s="446"/>
      <c r="I334" s="446"/>
      <c r="J334" s="417"/>
      <c r="K334" s="417"/>
      <c r="L334" s="417"/>
      <c r="M334" s="417"/>
      <c r="N334" s="417"/>
      <c r="O334" s="417"/>
      <c r="P334" s="417"/>
      <c r="Q334" s="417"/>
      <c r="R334" s="417"/>
      <c r="S334" s="417"/>
      <c r="T334" s="417"/>
      <c r="U334" s="417"/>
      <c r="V334" s="417"/>
      <c r="W334" s="417"/>
      <c r="X334" s="417"/>
      <c r="Y334" s="417"/>
      <c r="Z334" s="417"/>
    </row>
    <row r="335" spans="1:26" ht="16" x14ac:dyDescent="0.2">
      <c r="A335" s="417"/>
      <c r="B335" s="453"/>
      <c r="C335" s="454"/>
      <c r="D335" s="446"/>
      <c r="E335" s="446"/>
      <c r="F335" s="446"/>
      <c r="G335" s="446"/>
      <c r="H335" s="446"/>
      <c r="I335" s="446"/>
      <c r="J335" s="417"/>
      <c r="K335" s="417"/>
      <c r="L335" s="417"/>
      <c r="M335" s="417"/>
      <c r="N335" s="417"/>
      <c r="O335" s="417"/>
      <c r="P335" s="417"/>
      <c r="Q335" s="417"/>
      <c r="R335" s="417"/>
      <c r="S335" s="417"/>
      <c r="T335" s="417"/>
      <c r="U335" s="417"/>
      <c r="V335" s="417"/>
      <c r="W335" s="417"/>
      <c r="X335" s="417"/>
      <c r="Y335" s="417"/>
      <c r="Z335" s="417"/>
    </row>
    <row r="336" spans="1:26" ht="16" x14ac:dyDescent="0.2">
      <c r="A336" s="417"/>
      <c r="B336" s="453"/>
      <c r="C336" s="454"/>
      <c r="D336" s="446"/>
      <c r="E336" s="446"/>
      <c r="F336" s="446"/>
      <c r="G336" s="446"/>
      <c r="H336" s="446"/>
      <c r="I336" s="446"/>
      <c r="J336" s="417"/>
      <c r="K336" s="417"/>
      <c r="L336" s="417"/>
      <c r="M336" s="417"/>
      <c r="N336" s="417"/>
      <c r="O336" s="417"/>
      <c r="P336" s="417"/>
      <c r="Q336" s="417"/>
      <c r="R336" s="417"/>
      <c r="S336" s="417"/>
      <c r="T336" s="417"/>
      <c r="U336" s="417"/>
      <c r="V336" s="417"/>
      <c r="W336" s="417"/>
      <c r="X336" s="417"/>
      <c r="Y336" s="417"/>
      <c r="Z336" s="417"/>
    </row>
    <row r="337" spans="1:26" ht="16" x14ac:dyDescent="0.2">
      <c r="A337" s="417"/>
      <c r="B337" s="453"/>
      <c r="C337" s="454"/>
      <c r="D337" s="446"/>
      <c r="E337" s="446"/>
      <c r="F337" s="446"/>
      <c r="G337" s="446"/>
      <c r="H337" s="446"/>
      <c r="I337" s="446"/>
      <c r="J337" s="417"/>
      <c r="K337" s="417"/>
      <c r="L337" s="417"/>
      <c r="M337" s="417"/>
      <c r="N337" s="417"/>
      <c r="O337" s="417"/>
      <c r="P337" s="417"/>
      <c r="Q337" s="417"/>
      <c r="R337" s="417"/>
      <c r="S337" s="417"/>
      <c r="T337" s="417"/>
      <c r="U337" s="417"/>
      <c r="V337" s="417"/>
      <c r="W337" s="417"/>
      <c r="X337" s="417"/>
      <c r="Y337" s="417"/>
      <c r="Z337" s="417"/>
    </row>
    <row r="338" spans="1:26" ht="16" x14ac:dyDescent="0.2">
      <c r="A338" s="417"/>
      <c r="B338" s="453"/>
      <c r="C338" s="454"/>
      <c r="D338" s="446"/>
      <c r="E338" s="446"/>
      <c r="F338" s="446"/>
      <c r="G338" s="446"/>
      <c r="H338" s="446"/>
      <c r="I338" s="446"/>
      <c r="J338" s="417"/>
      <c r="K338" s="417"/>
      <c r="L338" s="417"/>
      <c r="M338" s="417"/>
      <c r="N338" s="417"/>
      <c r="O338" s="417"/>
      <c r="P338" s="417"/>
      <c r="Q338" s="417"/>
      <c r="R338" s="417"/>
      <c r="S338" s="417"/>
      <c r="T338" s="417"/>
      <c r="U338" s="417"/>
      <c r="V338" s="417"/>
      <c r="W338" s="417"/>
      <c r="X338" s="417"/>
      <c r="Y338" s="417"/>
      <c r="Z338" s="417"/>
    </row>
    <row r="339" spans="1:26" ht="16" x14ac:dyDescent="0.2">
      <c r="A339" s="417"/>
      <c r="B339" s="453"/>
      <c r="C339" s="454"/>
      <c r="D339" s="446"/>
      <c r="E339" s="446"/>
      <c r="F339" s="446"/>
      <c r="G339" s="446"/>
      <c r="H339" s="446"/>
      <c r="I339" s="446"/>
      <c r="J339" s="417"/>
      <c r="K339" s="417"/>
      <c r="L339" s="417"/>
      <c r="M339" s="417"/>
      <c r="N339" s="417"/>
      <c r="O339" s="417"/>
      <c r="P339" s="417"/>
      <c r="Q339" s="417"/>
      <c r="R339" s="417"/>
      <c r="S339" s="417"/>
      <c r="T339" s="417"/>
      <c r="U339" s="417"/>
      <c r="V339" s="417"/>
      <c r="W339" s="417"/>
      <c r="X339" s="417"/>
      <c r="Y339" s="417"/>
      <c r="Z339" s="417"/>
    </row>
    <row r="340" spans="1:26" ht="16" x14ac:dyDescent="0.2">
      <c r="A340" s="417"/>
      <c r="B340" s="453"/>
      <c r="C340" s="454"/>
      <c r="D340" s="446"/>
      <c r="E340" s="446"/>
      <c r="F340" s="446"/>
      <c r="G340" s="446"/>
      <c r="H340" s="446"/>
      <c r="I340" s="446"/>
      <c r="J340" s="417"/>
      <c r="K340" s="417"/>
      <c r="L340" s="417"/>
      <c r="M340" s="417"/>
      <c r="N340" s="417"/>
      <c r="O340" s="417"/>
      <c r="P340" s="417"/>
      <c r="Q340" s="417"/>
      <c r="R340" s="417"/>
      <c r="S340" s="417"/>
      <c r="T340" s="417"/>
      <c r="U340" s="417"/>
      <c r="V340" s="417"/>
      <c r="W340" s="417"/>
      <c r="X340" s="417"/>
      <c r="Y340" s="417"/>
      <c r="Z340" s="417"/>
    </row>
    <row r="341" spans="1:26" ht="16" x14ac:dyDescent="0.2">
      <c r="A341" s="417"/>
      <c r="B341" s="453"/>
      <c r="C341" s="454"/>
      <c r="D341" s="446"/>
      <c r="E341" s="446"/>
      <c r="F341" s="446"/>
      <c r="G341" s="446"/>
      <c r="H341" s="446"/>
      <c r="I341" s="446"/>
      <c r="J341" s="417"/>
      <c r="K341" s="417"/>
      <c r="L341" s="417"/>
      <c r="M341" s="417"/>
      <c r="N341" s="417"/>
      <c r="O341" s="417"/>
      <c r="P341" s="417"/>
      <c r="Q341" s="417"/>
      <c r="R341" s="417"/>
      <c r="S341" s="417"/>
      <c r="T341" s="417"/>
      <c r="U341" s="417"/>
      <c r="V341" s="417"/>
      <c r="W341" s="417"/>
      <c r="X341" s="417"/>
      <c r="Y341" s="417"/>
      <c r="Z341" s="417"/>
    </row>
    <row r="342" spans="1:26" ht="16" x14ac:dyDescent="0.2">
      <c r="A342" s="417"/>
      <c r="B342" s="453"/>
      <c r="C342" s="454"/>
      <c r="D342" s="446"/>
      <c r="E342" s="446"/>
      <c r="F342" s="446"/>
      <c r="G342" s="446"/>
      <c r="H342" s="446"/>
      <c r="I342" s="446"/>
      <c r="J342" s="417"/>
      <c r="K342" s="417"/>
      <c r="L342" s="417"/>
      <c r="M342" s="417"/>
      <c r="N342" s="417"/>
      <c r="O342" s="417"/>
      <c r="P342" s="417"/>
      <c r="Q342" s="417"/>
      <c r="R342" s="417"/>
      <c r="S342" s="417"/>
      <c r="T342" s="417"/>
      <c r="U342" s="417"/>
      <c r="V342" s="417"/>
      <c r="W342" s="417"/>
      <c r="X342" s="417"/>
      <c r="Y342" s="417"/>
      <c r="Z342" s="417"/>
    </row>
    <row r="343" spans="1:26" ht="16" x14ac:dyDescent="0.2">
      <c r="A343" s="417"/>
      <c r="B343" s="453"/>
      <c r="C343" s="454"/>
      <c r="D343" s="446"/>
      <c r="E343" s="446"/>
      <c r="F343" s="446"/>
      <c r="G343" s="446"/>
      <c r="H343" s="446"/>
      <c r="I343" s="446"/>
      <c r="J343" s="417"/>
      <c r="K343" s="417"/>
      <c r="L343" s="417"/>
      <c r="M343" s="417"/>
      <c r="N343" s="417"/>
      <c r="O343" s="417"/>
      <c r="P343" s="417"/>
      <c r="Q343" s="417"/>
      <c r="R343" s="417"/>
      <c r="S343" s="417"/>
      <c r="T343" s="417"/>
      <c r="U343" s="417"/>
      <c r="V343" s="417"/>
      <c r="W343" s="417"/>
      <c r="X343" s="417"/>
      <c r="Y343" s="417"/>
      <c r="Z343" s="417"/>
    </row>
    <row r="344" spans="1:26" ht="16" x14ac:dyDescent="0.2">
      <c r="A344" s="417"/>
      <c r="B344" s="453"/>
      <c r="C344" s="454"/>
      <c r="D344" s="446"/>
      <c r="E344" s="446"/>
      <c r="F344" s="446"/>
      <c r="G344" s="446"/>
      <c r="H344" s="446"/>
      <c r="I344" s="446"/>
      <c r="J344" s="417"/>
      <c r="K344" s="417"/>
      <c r="L344" s="417"/>
      <c r="M344" s="417"/>
      <c r="N344" s="417"/>
      <c r="O344" s="417"/>
      <c r="P344" s="417"/>
      <c r="Q344" s="417"/>
      <c r="R344" s="417"/>
      <c r="S344" s="417"/>
      <c r="T344" s="417"/>
      <c r="U344" s="417"/>
      <c r="V344" s="417"/>
      <c r="W344" s="417"/>
      <c r="X344" s="417"/>
      <c r="Y344" s="417"/>
      <c r="Z344" s="417"/>
    </row>
    <row r="345" spans="1:26" ht="16" x14ac:dyDescent="0.2">
      <c r="A345" s="417"/>
      <c r="B345" s="453"/>
      <c r="C345" s="454"/>
      <c r="D345" s="446"/>
      <c r="E345" s="446"/>
      <c r="F345" s="446"/>
      <c r="G345" s="446"/>
      <c r="H345" s="446"/>
      <c r="I345" s="446"/>
      <c r="J345" s="417"/>
      <c r="K345" s="417"/>
      <c r="L345" s="417"/>
      <c r="M345" s="417"/>
      <c r="N345" s="417"/>
      <c r="O345" s="417"/>
      <c r="P345" s="417"/>
      <c r="Q345" s="417"/>
      <c r="R345" s="417"/>
      <c r="S345" s="417"/>
      <c r="T345" s="417"/>
      <c r="U345" s="417"/>
      <c r="V345" s="417"/>
      <c r="W345" s="417"/>
      <c r="X345" s="417"/>
      <c r="Y345" s="417"/>
      <c r="Z345" s="417"/>
    </row>
    <row r="346" spans="1:26" ht="16" x14ac:dyDescent="0.2">
      <c r="A346" s="417"/>
      <c r="B346" s="453"/>
      <c r="C346" s="454"/>
      <c r="D346" s="446"/>
      <c r="E346" s="446"/>
      <c r="F346" s="446"/>
      <c r="G346" s="446"/>
      <c r="H346" s="446"/>
      <c r="I346" s="446"/>
      <c r="J346" s="417"/>
      <c r="K346" s="417"/>
      <c r="L346" s="417"/>
      <c r="M346" s="417"/>
      <c r="N346" s="417"/>
      <c r="O346" s="417"/>
      <c r="P346" s="417"/>
      <c r="Q346" s="417"/>
      <c r="R346" s="417"/>
      <c r="S346" s="417"/>
      <c r="T346" s="417"/>
      <c r="U346" s="417"/>
      <c r="V346" s="417"/>
      <c r="W346" s="417"/>
      <c r="X346" s="417"/>
      <c r="Y346" s="417"/>
      <c r="Z346" s="417"/>
    </row>
    <row r="347" spans="1:26" ht="16" x14ac:dyDescent="0.2">
      <c r="A347" s="417"/>
      <c r="B347" s="453"/>
      <c r="C347" s="454"/>
      <c r="D347" s="446"/>
      <c r="E347" s="446"/>
      <c r="F347" s="446"/>
      <c r="G347" s="446"/>
      <c r="H347" s="446"/>
      <c r="I347" s="446"/>
      <c r="J347" s="417"/>
      <c r="K347" s="417"/>
      <c r="L347" s="417"/>
      <c r="M347" s="417"/>
      <c r="N347" s="417"/>
      <c r="O347" s="417"/>
      <c r="P347" s="417"/>
      <c r="Q347" s="417"/>
      <c r="R347" s="417"/>
      <c r="S347" s="417"/>
      <c r="T347" s="417"/>
      <c r="U347" s="417"/>
      <c r="V347" s="417"/>
      <c r="W347" s="417"/>
      <c r="X347" s="417"/>
      <c r="Y347" s="417"/>
      <c r="Z347" s="417"/>
    </row>
    <row r="348" spans="1:26" ht="16" x14ac:dyDescent="0.2">
      <c r="A348" s="417"/>
      <c r="B348" s="453"/>
      <c r="C348" s="454"/>
      <c r="D348" s="446"/>
      <c r="E348" s="446"/>
      <c r="F348" s="446"/>
      <c r="G348" s="446"/>
      <c r="H348" s="446"/>
      <c r="I348" s="446"/>
      <c r="J348" s="417"/>
      <c r="K348" s="417"/>
      <c r="L348" s="417"/>
      <c r="M348" s="417"/>
      <c r="N348" s="417"/>
      <c r="O348" s="417"/>
      <c r="P348" s="417"/>
      <c r="Q348" s="417"/>
      <c r="R348" s="417"/>
      <c r="S348" s="417"/>
      <c r="T348" s="417"/>
      <c r="U348" s="417"/>
      <c r="V348" s="417"/>
      <c r="W348" s="417"/>
      <c r="X348" s="417"/>
      <c r="Y348" s="417"/>
      <c r="Z348" s="417"/>
    </row>
    <row r="349" spans="1:26" ht="16" x14ac:dyDescent="0.2">
      <c r="A349" s="417"/>
      <c r="B349" s="453"/>
      <c r="C349" s="454"/>
      <c r="D349" s="446"/>
      <c r="E349" s="446"/>
      <c r="F349" s="446"/>
      <c r="G349" s="446"/>
      <c r="H349" s="446"/>
      <c r="I349" s="446"/>
      <c r="J349" s="417"/>
      <c r="K349" s="417"/>
      <c r="L349" s="417"/>
      <c r="M349" s="417"/>
      <c r="N349" s="417"/>
      <c r="O349" s="417"/>
      <c r="P349" s="417"/>
      <c r="Q349" s="417"/>
      <c r="R349" s="417"/>
      <c r="S349" s="417"/>
      <c r="T349" s="417"/>
      <c r="U349" s="417"/>
      <c r="V349" s="417"/>
      <c r="W349" s="417"/>
      <c r="X349" s="417"/>
      <c r="Y349" s="417"/>
      <c r="Z349" s="417"/>
    </row>
    <row r="350" spans="1:26" ht="16" x14ac:dyDescent="0.2">
      <c r="A350" s="417"/>
      <c r="B350" s="453"/>
      <c r="C350" s="454"/>
      <c r="D350" s="446"/>
      <c r="E350" s="446"/>
      <c r="F350" s="446"/>
      <c r="G350" s="446"/>
      <c r="H350" s="446"/>
      <c r="I350" s="446"/>
      <c r="J350" s="417"/>
      <c r="K350" s="417"/>
      <c r="L350" s="417"/>
      <c r="M350" s="417"/>
      <c r="N350" s="417"/>
      <c r="O350" s="417"/>
      <c r="P350" s="417"/>
      <c r="Q350" s="417"/>
      <c r="R350" s="417"/>
      <c r="S350" s="417"/>
      <c r="T350" s="417"/>
      <c r="U350" s="417"/>
      <c r="V350" s="417"/>
      <c r="W350" s="417"/>
      <c r="X350" s="417"/>
      <c r="Y350" s="417"/>
      <c r="Z350" s="417"/>
    </row>
    <row r="351" spans="1:26" ht="16" x14ac:dyDescent="0.2">
      <c r="A351" s="417"/>
      <c r="B351" s="453"/>
      <c r="C351" s="454"/>
      <c r="D351" s="446"/>
      <c r="E351" s="446"/>
      <c r="F351" s="446"/>
      <c r="G351" s="446"/>
      <c r="H351" s="446"/>
      <c r="I351" s="446"/>
      <c r="J351" s="417"/>
      <c r="K351" s="417"/>
      <c r="L351" s="417"/>
      <c r="M351" s="417"/>
      <c r="N351" s="417"/>
      <c r="O351" s="417"/>
      <c r="P351" s="417"/>
      <c r="Q351" s="417"/>
      <c r="R351" s="417"/>
      <c r="S351" s="417"/>
      <c r="T351" s="417"/>
      <c r="U351" s="417"/>
      <c r="V351" s="417"/>
      <c r="W351" s="417"/>
      <c r="X351" s="417"/>
      <c r="Y351" s="417"/>
      <c r="Z351" s="417"/>
    </row>
    <row r="352" spans="1:26" ht="16" x14ac:dyDescent="0.2">
      <c r="A352" s="417"/>
      <c r="B352" s="453"/>
      <c r="C352" s="454"/>
      <c r="D352" s="446"/>
      <c r="E352" s="446"/>
      <c r="F352" s="446"/>
      <c r="G352" s="446"/>
      <c r="H352" s="446"/>
      <c r="I352" s="446"/>
      <c r="J352" s="417"/>
      <c r="K352" s="417"/>
      <c r="L352" s="417"/>
      <c r="M352" s="417"/>
      <c r="N352" s="417"/>
      <c r="O352" s="417"/>
      <c r="P352" s="417"/>
      <c r="Q352" s="417"/>
      <c r="R352" s="417"/>
      <c r="S352" s="417"/>
      <c r="T352" s="417"/>
      <c r="U352" s="417"/>
      <c r="V352" s="417"/>
      <c r="W352" s="417"/>
      <c r="X352" s="417"/>
      <c r="Y352" s="417"/>
      <c r="Z352" s="417"/>
    </row>
    <row r="353" spans="1:26" ht="16" x14ac:dyDescent="0.2">
      <c r="A353" s="417"/>
      <c r="B353" s="453"/>
      <c r="C353" s="454"/>
      <c r="D353" s="446"/>
      <c r="E353" s="446"/>
      <c r="F353" s="446"/>
      <c r="G353" s="446"/>
      <c r="H353" s="446"/>
      <c r="I353" s="446"/>
      <c r="J353" s="417"/>
      <c r="K353" s="417"/>
      <c r="L353" s="417"/>
      <c r="M353" s="417"/>
      <c r="N353" s="417"/>
      <c r="O353" s="417"/>
      <c r="P353" s="417"/>
      <c r="Q353" s="417"/>
      <c r="R353" s="417"/>
      <c r="S353" s="417"/>
      <c r="T353" s="417"/>
      <c r="U353" s="417"/>
      <c r="V353" s="417"/>
      <c r="W353" s="417"/>
      <c r="X353" s="417"/>
      <c r="Y353" s="417"/>
      <c r="Z353" s="417"/>
    </row>
    <row r="354" spans="1:26" ht="16" x14ac:dyDescent="0.2">
      <c r="A354" s="417"/>
      <c r="B354" s="453"/>
      <c r="C354" s="454"/>
      <c r="D354" s="446"/>
      <c r="E354" s="446"/>
      <c r="F354" s="446"/>
      <c r="G354" s="446"/>
      <c r="H354" s="446"/>
      <c r="I354" s="446"/>
      <c r="J354" s="417"/>
      <c r="K354" s="417"/>
      <c r="L354" s="417"/>
      <c r="M354" s="417"/>
      <c r="N354" s="417"/>
      <c r="O354" s="417"/>
      <c r="P354" s="417"/>
      <c r="Q354" s="417"/>
      <c r="R354" s="417"/>
      <c r="S354" s="417"/>
      <c r="T354" s="417"/>
      <c r="U354" s="417"/>
      <c r="V354" s="417"/>
      <c r="W354" s="417"/>
      <c r="X354" s="417"/>
      <c r="Y354" s="417"/>
      <c r="Z354" s="417"/>
    </row>
    <row r="355" spans="1:26" ht="16" x14ac:dyDescent="0.2">
      <c r="A355" s="417"/>
      <c r="B355" s="453"/>
      <c r="C355" s="454"/>
      <c r="D355" s="446"/>
      <c r="E355" s="446"/>
      <c r="F355" s="446"/>
      <c r="G355" s="446"/>
      <c r="H355" s="446"/>
      <c r="I355" s="446"/>
      <c r="J355" s="417"/>
      <c r="K355" s="417"/>
      <c r="L355" s="417"/>
      <c r="M355" s="417"/>
      <c r="N355" s="417"/>
      <c r="O355" s="417"/>
      <c r="P355" s="417"/>
      <c r="Q355" s="417"/>
      <c r="R355" s="417"/>
      <c r="S355" s="417"/>
      <c r="T355" s="417"/>
      <c r="U355" s="417"/>
      <c r="V355" s="417"/>
      <c r="W355" s="417"/>
      <c r="X355" s="417"/>
      <c r="Y355" s="417"/>
      <c r="Z355" s="417"/>
    </row>
    <row r="356" spans="1:26" ht="16" x14ac:dyDescent="0.2">
      <c r="A356" s="417"/>
      <c r="B356" s="453"/>
      <c r="C356" s="454"/>
      <c r="D356" s="446"/>
      <c r="E356" s="446"/>
      <c r="F356" s="446"/>
      <c r="G356" s="446"/>
      <c r="H356" s="446"/>
      <c r="I356" s="446"/>
      <c r="J356" s="417"/>
      <c r="K356" s="417"/>
      <c r="L356" s="417"/>
      <c r="M356" s="417"/>
      <c r="N356" s="417"/>
      <c r="O356" s="417"/>
      <c r="P356" s="417"/>
      <c r="Q356" s="417"/>
      <c r="R356" s="417"/>
      <c r="S356" s="417"/>
      <c r="T356" s="417"/>
      <c r="U356" s="417"/>
      <c r="V356" s="417"/>
      <c r="W356" s="417"/>
      <c r="X356" s="417"/>
      <c r="Y356" s="417"/>
      <c r="Z356" s="417"/>
    </row>
    <row r="357" spans="1:26" ht="16" x14ac:dyDescent="0.2">
      <c r="A357" s="417"/>
      <c r="B357" s="453"/>
      <c r="C357" s="454"/>
      <c r="D357" s="446"/>
      <c r="E357" s="446"/>
      <c r="F357" s="446"/>
      <c r="G357" s="446"/>
      <c r="H357" s="446"/>
      <c r="I357" s="446"/>
      <c r="J357" s="417"/>
      <c r="K357" s="417"/>
      <c r="L357" s="417"/>
      <c r="M357" s="417"/>
      <c r="N357" s="417"/>
      <c r="O357" s="417"/>
      <c r="P357" s="417"/>
      <c r="Q357" s="417"/>
      <c r="R357" s="417"/>
      <c r="S357" s="417"/>
      <c r="T357" s="417"/>
      <c r="U357" s="417"/>
      <c r="V357" s="417"/>
      <c r="W357" s="417"/>
      <c r="X357" s="417"/>
      <c r="Y357" s="417"/>
      <c r="Z357" s="417"/>
    </row>
    <row r="358" spans="1:26" ht="16" x14ac:dyDescent="0.2">
      <c r="A358" s="417"/>
      <c r="B358" s="453"/>
      <c r="C358" s="454"/>
      <c r="D358" s="446"/>
      <c r="E358" s="446"/>
      <c r="F358" s="446"/>
      <c r="G358" s="446"/>
      <c r="H358" s="446"/>
      <c r="I358" s="446"/>
      <c r="J358" s="417"/>
      <c r="K358" s="417"/>
      <c r="L358" s="417"/>
      <c r="M358" s="417"/>
      <c r="N358" s="417"/>
      <c r="O358" s="417"/>
      <c r="P358" s="417"/>
      <c r="Q358" s="417"/>
      <c r="R358" s="417"/>
      <c r="S358" s="417"/>
      <c r="T358" s="417"/>
      <c r="U358" s="417"/>
      <c r="V358" s="417"/>
      <c r="W358" s="417"/>
      <c r="X358" s="417"/>
      <c r="Y358" s="417"/>
      <c r="Z358" s="417"/>
    </row>
    <row r="359" spans="1:26" ht="16" x14ac:dyDescent="0.2">
      <c r="A359" s="417"/>
      <c r="B359" s="453"/>
      <c r="C359" s="454"/>
      <c r="D359" s="446"/>
      <c r="E359" s="446"/>
      <c r="F359" s="446"/>
      <c r="G359" s="446"/>
      <c r="H359" s="446"/>
      <c r="I359" s="446"/>
      <c r="J359" s="417"/>
      <c r="K359" s="417"/>
      <c r="L359" s="417"/>
      <c r="M359" s="417"/>
      <c r="N359" s="417"/>
      <c r="O359" s="417"/>
      <c r="P359" s="417"/>
      <c r="Q359" s="417"/>
      <c r="R359" s="417"/>
      <c r="S359" s="417"/>
      <c r="T359" s="417"/>
      <c r="U359" s="417"/>
      <c r="V359" s="417"/>
      <c r="W359" s="417"/>
      <c r="X359" s="417"/>
      <c r="Y359" s="417"/>
      <c r="Z359" s="417"/>
    </row>
    <row r="360" spans="1:26" ht="16" x14ac:dyDescent="0.2">
      <c r="A360" s="417"/>
      <c r="B360" s="453"/>
      <c r="C360" s="454"/>
      <c r="D360" s="446"/>
      <c r="E360" s="446"/>
      <c r="F360" s="446"/>
      <c r="G360" s="446"/>
      <c r="H360" s="446"/>
      <c r="I360" s="446"/>
      <c r="J360" s="417"/>
      <c r="K360" s="417"/>
      <c r="L360" s="417"/>
      <c r="M360" s="417"/>
      <c r="N360" s="417"/>
      <c r="O360" s="417"/>
      <c r="P360" s="417"/>
      <c r="Q360" s="417"/>
      <c r="R360" s="417"/>
      <c r="S360" s="417"/>
      <c r="T360" s="417"/>
      <c r="U360" s="417"/>
      <c r="V360" s="417"/>
      <c r="W360" s="417"/>
      <c r="X360" s="417"/>
      <c r="Y360" s="417"/>
      <c r="Z360" s="417"/>
    </row>
    <row r="361" spans="1:26" ht="16" x14ac:dyDescent="0.2">
      <c r="A361" s="417"/>
      <c r="B361" s="453"/>
      <c r="C361" s="454"/>
      <c r="D361" s="446"/>
      <c r="E361" s="446"/>
      <c r="F361" s="446"/>
      <c r="G361" s="446"/>
      <c r="H361" s="446"/>
      <c r="I361" s="446"/>
      <c r="J361" s="417"/>
      <c r="K361" s="417"/>
      <c r="L361" s="417"/>
      <c r="M361" s="417"/>
      <c r="N361" s="417"/>
      <c r="O361" s="417"/>
      <c r="P361" s="417"/>
      <c r="Q361" s="417"/>
      <c r="R361" s="417"/>
      <c r="S361" s="417"/>
      <c r="T361" s="417"/>
      <c r="U361" s="417"/>
      <c r="V361" s="417"/>
      <c r="W361" s="417"/>
      <c r="X361" s="417"/>
      <c r="Y361" s="417"/>
      <c r="Z361" s="417"/>
    </row>
    <row r="362" spans="1:26" ht="16" x14ac:dyDescent="0.2">
      <c r="A362" s="417"/>
      <c r="B362" s="453"/>
      <c r="C362" s="454"/>
      <c r="D362" s="446"/>
      <c r="E362" s="446"/>
      <c r="F362" s="446"/>
      <c r="G362" s="446"/>
      <c r="H362" s="446"/>
      <c r="I362" s="446"/>
      <c r="J362" s="417"/>
      <c r="K362" s="417"/>
      <c r="L362" s="417"/>
      <c r="M362" s="417"/>
      <c r="N362" s="417"/>
      <c r="O362" s="417"/>
      <c r="P362" s="417"/>
      <c r="Q362" s="417"/>
      <c r="R362" s="417"/>
      <c r="S362" s="417"/>
      <c r="T362" s="417"/>
      <c r="U362" s="417"/>
      <c r="V362" s="417"/>
      <c r="W362" s="417"/>
      <c r="X362" s="417"/>
      <c r="Y362" s="417"/>
      <c r="Z362" s="417"/>
    </row>
    <row r="363" spans="1:26" ht="16" x14ac:dyDescent="0.2">
      <c r="A363" s="417"/>
      <c r="B363" s="453"/>
      <c r="C363" s="454"/>
      <c r="D363" s="446"/>
      <c r="E363" s="446"/>
      <c r="F363" s="446"/>
      <c r="G363" s="446"/>
      <c r="H363" s="446"/>
      <c r="I363" s="446"/>
      <c r="J363" s="417"/>
      <c r="K363" s="417"/>
      <c r="L363" s="417"/>
      <c r="M363" s="417"/>
      <c r="N363" s="417"/>
      <c r="O363" s="417"/>
      <c r="P363" s="417"/>
      <c r="Q363" s="417"/>
      <c r="R363" s="417"/>
      <c r="S363" s="417"/>
      <c r="T363" s="417"/>
      <c r="U363" s="417"/>
      <c r="V363" s="417"/>
      <c r="W363" s="417"/>
      <c r="X363" s="417"/>
      <c r="Y363" s="417"/>
      <c r="Z363" s="417"/>
    </row>
    <row r="364" spans="1:26" ht="16" x14ac:dyDescent="0.2">
      <c r="A364" s="417"/>
      <c r="B364" s="453"/>
      <c r="C364" s="454"/>
      <c r="D364" s="446"/>
      <c r="E364" s="446"/>
      <c r="F364" s="446"/>
      <c r="G364" s="446"/>
      <c r="H364" s="446"/>
      <c r="I364" s="446"/>
      <c r="J364" s="417"/>
      <c r="K364" s="417"/>
      <c r="L364" s="417"/>
      <c r="M364" s="417"/>
      <c r="N364" s="417"/>
      <c r="O364" s="417"/>
      <c r="P364" s="417"/>
      <c r="Q364" s="417"/>
      <c r="R364" s="417"/>
      <c r="S364" s="417"/>
      <c r="T364" s="417"/>
      <c r="U364" s="417"/>
      <c r="V364" s="417"/>
      <c r="W364" s="417"/>
      <c r="X364" s="417"/>
      <c r="Y364" s="417"/>
      <c r="Z364" s="417"/>
    </row>
    <row r="365" spans="1:26" ht="16" x14ac:dyDescent="0.2">
      <c r="A365" s="417"/>
      <c r="B365" s="453"/>
      <c r="C365" s="454"/>
      <c r="D365" s="446"/>
      <c r="E365" s="446"/>
      <c r="F365" s="446"/>
      <c r="G365" s="446"/>
      <c r="H365" s="446"/>
      <c r="I365" s="446"/>
      <c r="J365" s="417"/>
      <c r="K365" s="417"/>
      <c r="L365" s="417"/>
      <c r="M365" s="417"/>
      <c r="N365" s="417"/>
      <c r="O365" s="417"/>
      <c r="P365" s="417"/>
      <c r="Q365" s="417"/>
      <c r="R365" s="417"/>
      <c r="S365" s="417"/>
      <c r="T365" s="417"/>
      <c r="U365" s="417"/>
      <c r="V365" s="417"/>
      <c r="W365" s="417"/>
      <c r="X365" s="417"/>
      <c r="Y365" s="417"/>
      <c r="Z365" s="417"/>
    </row>
    <row r="366" spans="1:26" ht="16" x14ac:dyDescent="0.2">
      <c r="A366" s="417"/>
      <c r="B366" s="453"/>
      <c r="C366" s="454"/>
      <c r="D366" s="446"/>
      <c r="E366" s="446"/>
      <c r="F366" s="446"/>
      <c r="G366" s="446"/>
      <c r="H366" s="446"/>
      <c r="I366" s="446"/>
      <c r="J366" s="417"/>
      <c r="K366" s="417"/>
      <c r="L366" s="417"/>
      <c r="M366" s="417"/>
      <c r="N366" s="417"/>
      <c r="O366" s="417"/>
      <c r="P366" s="417"/>
      <c r="Q366" s="417"/>
      <c r="R366" s="417"/>
      <c r="S366" s="417"/>
      <c r="T366" s="417"/>
      <c r="U366" s="417"/>
      <c r="V366" s="417"/>
      <c r="W366" s="417"/>
      <c r="X366" s="417"/>
      <c r="Y366" s="417"/>
      <c r="Z366" s="417"/>
    </row>
    <row r="367" spans="1:26" ht="16" x14ac:dyDescent="0.2">
      <c r="A367" s="417"/>
      <c r="B367" s="453"/>
      <c r="C367" s="454"/>
      <c r="D367" s="446"/>
      <c r="E367" s="446"/>
      <c r="F367" s="446"/>
      <c r="G367" s="446"/>
      <c r="H367" s="446"/>
      <c r="I367" s="446"/>
      <c r="J367" s="417"/>
      <c r="K367" s="417"/>
      <c r="L367" s="417"/>
      <c r="M367" s="417"/>
      <c r="N367" s="417"/>
      <c r="O367" s="417"/>
      <c r="P367" s="417"/>
      <c r="Q367" s="417"/>
      <c r="R367" s="417"/>
      <c r="S367" s="417"/>
      <c r="T367" s="417"/>
      <c r="U367" s="417"/>
      <c r="V367" s="417"/>
      <c r="W367" s="417"/>
      <c r="X367" s="417"/>
      <c r="Y367" s="417"/>
      <c r="Z367" s="417"/>
    </row>
    <row r="368" spans="1:26" ht="16" x14ac:dyDescent="0.2">
      <c r="A368" s="417"/>
      <c r="B368" s="453"/>
      <c r="C368" s="454"/>
      <c r="D368" s="446"/>
      <c r="E368" s="446"/>
      <c r="F368" s="446"/>
      <c r="G368" s="446"/>
      <c r="H368" s="446"/>
      <c r="I368" s="446"/>
      <c r="J368" s="417"/>
      <c r="K368" s="417"/>
      <c r="L368" s="417"/>
      <c r="M368" s="417"/>
      <c r="N368" s="417"/>
      <c r="O368" s="417"/>
      <c r="P368" s="417"/>
      <c r="Q368" s="417"/>
      <c r="R368" s="417"/>
      <c r="S368" s="417"/>
      <c r="T368" s="417"/>
      <c r="U368" s="417"/>
      <c r="V368" s="417"/>
      <c r="W368" s="417"/>
      <c r="X368" s="417"/>
      <c r="Y368" s="417"/>
      <c r="Z368" s="417"/>
    </row>
    <row r="369" spans="1:26" ht="16" x14ac:dyDescent="0.2">
      <c r="A369" s="417"/>
      <c r="B369" s="453"/>
      <c r="C369" s="454"/>
      <c r="D369" s="446"/>
      <c r="E369" s="446"/>
      <c r="F369" s="446"/>
      <c r="G369" s="446"/>
      <c r="H369" s="446"/>
      <c r="I369" s="446"/>
      <c r="J369" s="417"/>
      <c r="K369" s="417"/>
      <c r="L369" s="417"/>
      <c r="M369" s="417"/>
      <c r="N369" s="417"/>
      <c r="O369" s="417"/>
      <c r="P369" s="417"/>
      <c r="Q369" s="417"/>
      <c r="R369" s="417"/>
      <c r="S369" s="417"/>
      <c r="T369" s="417"/>
      <c r="U369" s="417"/>
      <c r="V369" s="417"/>
      <c r="W369" s="417"/>
      <c r="X369" s="417"/>
      <c r="Y369" s="417"/>
      <c r="Z369" s="417"/>
    </row>
    <row r="370" spans="1:26" ht="16" x14ac:dyDescent="0.2">
      <c r="A370" s="417"/>
      <c r="B370" s="453"/>
      <c r="C370" s="454"/>
      <c r="D370" s="446"/>
      <c r="E370" s="446"/>
      <c r="F370" s="446"/>
      <c r="G370" s="446"/>
      <c r="H370" s="446"/>
      <c r="I370" s="446"/>
      <c r="J370" s="417"/>
      <c r="K370" s="417"/>
      <c r="L370" s="417"/>
      <c r="M370" s="417"/>
      <c r="N370" s="417"/>
      <c r="O370" s="417"/>
      <c r="P370" s="417"/>
      <c r="Q370" s="417"/>
      <c r="R370" s="417"/>
      <c r="S370" s="417"/>
      <c r="T370" s="417"/>
      <c r="U370" s="417"/>
      <c r="V370" s="417"/>
      <c r="W370" s="417"/>
      <c r="X370" s="417"/>
      <c r="Y370" s="417"/>
      <c r="Z370" s="417"/>
    </row>
    <row r="371" spans="1:26" ht="16" x14ac:dyDescent="0.2">
      <c r="A371" s="417"/>
      <c r="B371" s="453"/>
      <c r="C371" s="454"/>
      <c r="D371" s="446"/>
      <c r="E371" s="446"/>
      <c r="F371" s="446"/>
      <c r="G371" s="446"/>
      <c r="H371" s="446"/>
      <c r="I371" s="446"/>
      <c r="J371" s="417"/>
      <c r="K371" s="417"/>
      <c r="L371" s="417"/>
      <c r="M371" s="417"/>
      <c r="N371" s="417"/>
      <c r="O371" s="417"/>
      <c r="P371" s="417"/>
      <c r="Q371" s="417"/>
      <c r="R371" s="417"/>
      <c r="S371" s="417"/>
      <c r="T371" s="417"/>
      <c r="U371" s="417"/>
      <c r="V371" s="417"/>
      <c r="W371" s="417"/>
      <c r="X371" s="417"/>
      <c r="Y371" s="417"/>
      <c r="Z371" s="417"/>
    </row>
    <row r="372" spans="1:26" ht="16" x14ac:dyDescent="0.2">
      <c r="A372" s="417"/>
      <c r="B372" s="453"/>
      <c r="C372" s="454"/>
      <c r="D372" s="446"/>
      <c r="E372" s="446"/>
      <c r="F372" s="446"/>
      <c r="G372" s="446"/>
      <c r="H372" s="446"/>
      <c r="I372" s="446"/>
      <c r="J372" s="417"/>
      <c r="K372" s="417"/>
      <c r="L372" s="417"/>
      <c r="M372" s="417"/>
      <c r="N372" s="417"/>
      <c r="O372" s="417"/>
      <c r="P372" s="417"/>
      <c r="Q372" s="417"/>
      <c r="R372" s="417"/>
      <c r="S372" s="417"/>
      <c r="T372" s="417"/>
      <c r="U372" s="417"/>
      <c r="V372" s="417"/>
      <c r="W372" s="417"/>
      <c r="X372" s="417"/>
      <c r="Y372" s="417"/>
      <c r="Z372" s="417"/>
    </row>
    <row r="373" spans="1:26" ht="16" x14ac:dyDescent="0.2">
      <c r="A373" s="417"/>
      <c r="B373" s="453"/>
      <c r="C373" s="454"/>
      <c r="D373" s="446"/>
      <c r="E373" s="446"/>
      <c r="F373" s="446"/>
      <c r="G373" s="446"/>
      <c r="H373" s="446"/>
      <c r="I373" s="446"/>
      <c r="J373" s="417"/>
      <c r="K373" s="417"/>
      <c r="L373" s="417"/>
      <c r="M373" s="417"/>
      <c r="N373" s="417"/>
      <c r="O373" s="417"/>
      <c r="P373" s="417"/>
      <c r="Q373" s="417"/>
      <c r="R373" s="417"/>
      <c r="S373" s="417"/>
      <c r="T373" s="417"/>
      <c r="U373" s="417"/>
      <c r="V373" s="417"/>
      <c r="W373" s="417"/>
      <c r="X373" s="417"/>
      <c r="Y373" s="417"/>
      <c r="Z373" s="417"/>
    </row>
    <row r="374" spans="1:26" ht="16" x14ac:dyDescent="0.2">
      <c r="A374" s="417"/>
      <c r="B374" s="453"/>
      <c r="C374" s="454"/>
      <c r="D374" s="446"/>
      <c r="E374" s="446"/>
      <c r="F374" s="446"/>
      <c r="G374" s="446"/>
      <c r="H374" s="446"/>
      <c r="I374" s="446"/>
      <c r="J374" s="417"/>
      <c r="K374" s="417"/>
      <c r="L374" s="417"/>
      <c r="M374" s="417"/>
      <c r="N374" s="417"/>
      <c r="O374" s="417"/>
      <c r="P374" s="417"/>
      <c r="Q374" s="417"/>
      <c r="R374" s="417"/>
      <c r="S374" s="417"/>
      <c r="T374" s="417"/>
      <c r="U374" s="417"/>
      <c r="V374" s="417"/>
      <c r="W374" s="417"/>
      <c r="X374" s="417"/>
      <c r="Y374" s="417"/>
      <c r="Z374" s="417"/>
    </row>
    <row r="375" spans="1:26" ht="16" x14ac:dyDescent="0.2">
      <c r="A375" s="417"/>
      <c r="B375" s="453"/>
      <c r="C375" s="454"/>
      <c r="D375" s="446"/>
      <c r="E375" s="446"/>
      <c r="F375" s="446"/>
      <c r="G375" s="446"/>
      <c r="H375" s="446"/>
      <c r="I375" s="446"/>
      <c r="J375" s="417"/>
      <c r="K375" s="417"/>
      <c r="L375" s="417"/>
      <c r="M375" s="417"/>
      <c r="N375" s="417"/>
      <c r="O375" s="417"/>
      <c r="P375" s="417"/>
      <c r="Q375" s="417"/>
      <c r="R375" s="417"/>
      <c r="S375" s="417"/>
      <c r="T375" s="417"/>
      <c r="U375" s="417"/>
      <c r="V375" s="417"/>
      <c r="W375" s="417"/>
      <c r="X375" s="417"/>
      <c r="Y375" s="417"/>
      <c r="Z375" s="417"/>
    </row>
    <row r="376" spans="1:26" ht="16" x14ac:dyDescent="0.2">
      <c r="A376" s="417"/>
      <c r="B376" s="453"/>
      <c r="C376" s="454"/>
      <c r="D376" s="446"/>
      <c r="E376" s="446"/>
      <c r="F376" s="446"/>
      <c r="G376" s="446"/>
      <c r="H376" s="446"/>
      <c r="I376" s="446"/>
      <c r="J376" s="417"/>
      <c r="K376" s="417"/>
      <c r="L376" s="417"/>
      <c r="M376" s="417"/>
      <c r="N376" s="417"/>
      <c r="O376" s="417"/>
      <c r="P376" s="417"/>
      <c r="Q376" s="417"/>
      <c r="R376" s="417"/>
      <c r="S376" s="417"/>
      <c r="T376" s="417"/>
      <c r="U376" s="417"/>
      <c r="V376" s="417"/>
      <c r="W376" s="417"/>
      <c r="X376" s="417"/>
      <c r="Y376" s="417"/>
      <c r="Z376" s="417"/>
    </row>
    <row r="377" spans="1:26" ht="16" x14ac:dyDescent="0.2">
      <c r="A377" s="417"/>
      <c r="B377" s="453"/>
      <c r="C377" s="454"/>
      <c r="D377" s="446"/>
      <c r="E377" s="446"/>
      <c r="F377" s="446"/>
      <c r="G377" s="446"/>
      <c r="H377" s="446"/>
      <c r="I377" s="446"/>
      <c r="J377" s="417"/>
      <c r="K377" s="417"/>
      <c r="L377" s="417"/>
      <c r="M377" s="417"/>
      <c r="N377" s="417"/>
      <c r="O377" s="417"/>
      <c r="P377" s="417"/>
      <c r="Q377" s="417"/>
      <c r="R377" s="417"/>
      <c r="S377" s="417"/>
      <c r="T377" s="417"/>
      <c r="U377" s="417"/>
      <c r="V377" s="417"/>
      <c r="W377" s="417"/>
      <c r="X377" s="417"/>
      <c r="Y377" s="417"/>
      <c r="Z377" s="417"/>
    </row>
    <row r="378" spans="1:26" ht="16" x14ac:dyDescent="0.2">
      <c r="A378" s="417"/>
      <c r="B378" s="453"/>
      <c r="C378" s="454"/>
      <c r="D378" s="446"/>
      <c r="E378" s="446"/>
      <c r="F378" s="446"/>
      <c r="G378" s="446"/>
      <c r="H378" s="446"/>
      <c r="I378" s="446"/>
      <c r="J378" s="417"/>
      <c r="K378" s="417"/>
      <c r="L378" s="417"/>
      <c r="M378" s="417"/>
      <c r="N378" s="417"/>
      <c r="O378" s="417"/>
      <c r="P378" s="417"/>
      <c r="Q378" s="417"/>
      <c r="R378" s="417"/>
      <c r="S378" s="417"/>
      <c r="T378" s="417"/>
      <c r="U378" s="417"/>
      <c r="V378" s="417"/>
      <c r="W378" s="417"/>
      <c r="X378" s="417"/>
      <c r="Y378" s="417"/>
      <c r="Z378" s="417"/>
    </row>
    <row r="379" spans="1:26" ht="16" x14ac:dyDescent="0.2">
      <c r="A379" s="417"/>
      <c r="B379" s="453"/>
      <c r="C379" s="454"/>
      <c r="D379" s="446"/>
      <c r="E379" s="446"/>
      <c r="F379" s="446"/>
      <c r="G379" s="446"/>
      <c r="H379" s="446"/>
      <c r="I379" s="446"/>
      <c r="J379" s="417"/>
      <c r="K379" s="417"/>
      <c r="L379" s="417"/>
      <c r="M379" s="417"/>
      <c r="N379" s="417"/>
      <c r="O379" s="417"/>
      <c r="P379" s="417"/>
      <c r="Q379" s="417"/>
      <c r="R379" s="417"/>
      <c r="S379" s="417"/>
      <c r="T379" s="417"/>
      <c r="U379" s="417"/>
      <c r="V379" s="417"/>
      <c r="W379" s="417"/>
      <c r="X379" s="417"/>
      <c r="Y379" s="417"/>
      <c r="Z379" s="417"/>
    </row>
    <row r="380" spans="1:26" ht="16" x14ac:dyDescent="0.2">
      <c r="A380" s="417"/>
      <c r="B380" s="453"/>
      <c r="C380" s="454"/>
      <c r="D380" s="446"/>
      <c r="E380" s="446"/>
      <c r="F380" s="446"/>
      <c r="G380" s="446"/>
      <c r="H380" s="446"/>
      <c r="I380" s="446"/>
      <c r="J380" s="417"/>
      <c r="K380" s="417"/>
      <c r="L380" s="417"/>
      <c r="M380" s="417"/>
      <c r="N380" s="417"/>
      <c r="O380" s="417"/>
      <c r="P380" s="417"/>
      <c r="Q380" s="417"/>
      <c r="R380" s="417"/>
      <c r="S380" s="417"/>
      <c r="T380" s="417"/>
      <c r="U380" s="417"/>
      <c r="V380" s="417"/>
      <c r="W380" s="417"/>
      <c r="X380" s="417"/>
      <c r="Y380" s="417"/>
      <c r="Z380" s="417"/>
    </row>
    <row r="381" spans="1:26" ht="16" x14ac:dyDescent="0.2">
      <c r="A381" s="417"/>
      <c r="B381" s="453"/>
      <c r="C381" s="454"/>
      <c r="D381" s="446"/>
      <c r="E381" s="446"/>
      <c r="F381" s="446"/>
      <c r="G381" s="446"/>
      <c r="H381" s="446"/>
      <c r="I381" s="446"/>
      <c r="J381" s="417"/>
      <c r="K381" s="417"/>
      <c r="L381" s="417"/>
      <c r="M381" s="417"/>
      <c r="N381" s="417"/>
      <c r="O381" s="417"/>
      <c r="P381" s="417"/>
      <c r="Q381" s="417"/>
      <c r="R381" s="417"/>
      <c r="S381" s="417"/>
      <c r="T381" s="417"/>
      <c r="U381" s="417"/>
      <c r="V381" s="417"/>
      <c r="W381" s="417"/>
      <c r="X381" s="417"/>
      <c r="Y381" s="417"/>
      <c r="Z381" s="417"/>
    </row>
    <row r="382" spans="1:26" ht="16" x14ac:dyDescent="0.2">
      <c r="A382" s="417"/>
      <c r="B382" s="453"/>
      <c r="C382" s="454"/>
      <c r="D382" s="446"/>
      <c r="E382" s="446"/>
      <c r="F382" s="446"/>
      <c r="G382" s="446"/>
      <c r="H382" s="446"/>
      <c r="I382" s="446"/>
      <c r="J382" s="417"/>
      <c r="K382" s="417"/>
      <c r="L382" s="417"/>
      <c r="M382" s="417"/>
      <c r="N382" s="417"/>
      <c r="O382" s="417"/>
      <c r="P382" s="417"/>
      <c r="Q382" s="417"/>
      <c r="R382" s="417"/>
      <c r="S382" s="417"/>
      <c r="T382" s="417"/>
      <c r="U382" s="417"/>
      <c r="V382" s="417"/>
      <c r="W382" s="417"/>
      <c r="X382" s="417"/>
      <c r="Y382" s="417"/>
      <c r="Z382" s="417"/>
    </row>
    <row r="383" spans="1:26" ht="16" x14ac:dyDescent="0.2">
      <c r="A383" s="417"/>
      <c r="B383" s="453"/>
      <c r="C383" s="454"/>
      <c r="D383" s="446"/>
      <c r="E383" s="446"/>
      <c r="F383" s="446"/>
      <c r="G383" s="446"/>
      <c r="H383" s="446"/>
      <c r="I383" s="446"/>
      <c r="J383" s="417"/>
      <c r="K383" s="417"/>
      <c r="L383" s="417"/>
      <c r="M383" s="417"/>
      <c r="N383" s="417"/>
      <c r="O383" s="417"/>
      <c r="P383" s="417"/>
      <c r="Q383" s="417"/>
      <c r="R383" s="417"/>
      <c r="S383" s="417"/>
      <c r="T383" s="417"/>
      <c r="U383" s="417"/>
      <c r="V383" s="417"/>
      <c r="W383" s="417"/>
      <c r="X383" s="417"/>
      <c r="Y383" s="417"/>
      <c r="Z383" s="417"/>
    </row>
    <row r="384" spans="1:26" ht="16" x14ac:dyDescent="0.2">
      <c r="A384" s="417"/>
      <c r="B384" s="453"/>
      <c r="C384" s="454"/>
      <c r="D384" s="446"/>
      <c r="E384" s="446"/>
      <c r="F384" s="446"/>
      <c r="G384" s="446"/>
      <c r="H384" s="446"/>
      <c r="I384" s="446"/>
      <c r="J384" s="417"/>
      <c r="K384" s="417"/>
      <c r="L384" s="417"/>
      <c r="M384" s="417"/>
      <c r="N384" s="417"/>
      <c r="O384" s="417"/>
      <c r="P384" s="417"/>
      <c r="Q384" s="417"/>
      <c r="R384" s="417"/>
      <c r="S384" s="417"/>
      <c r="T384" s="417"/>
      <c r="U384" s="417"/>
      <c r="V384" s="417"/>
      <c r="W384" s="417"/>
      <c r="X384" s="417"/>
      <c r="Y384" s="417"/>
      <c r="Z384" s="417"/>
    </row>
    <row r="385" spans="1:26" ht="16" x14ac:dyDescent="0.2">
      <c r="A385" s="417"/>
      <c r="B385" s="453"/>
      <c r="C385" s="454"/>
      <c r="D385" s="446"/>
      <c r="E385" s="446"/>
      <c r="F385" s="446"/>
      <c r="G385" s="446"/>
      <c r="H385" s="446"/>
      <c r="I385" s="446"/>
      <c r="J385" s="417"/>
      <c r="K385" s="417"/>
      <c r="L385" s="417"/>
      <c r="M385" s="417"/>
      <c r="N385" s="417"/>
      <c r="O385" s="417"/>
      <c r="P385" s="417"/>
      <c r="Q385" s="417"/>
      <c r="R385" s="417"/>
      <c r="S385" s="417"/>
      <c r="T385" s="417"/>
      <c r="U385" s="417"/>
      <c r="V385" s="417"/>
      <c r="W385" s="417"/>
      <c r="X385" s="417"/>
      <c r="Y385" s="417"/>
      <c r="Z385" s="417"/>
    </row>
    <row r="386" spans="1:26" ht="16" x14ac:dyDescent="0.2">
      <c r="A386" s="417"/>
      <c r="B386" s="453"/>
      <c r="C386" s="454"/>
      <c r="D386" s="446"/>
      <c r="E386" s="446"/>
      <c r="F386" s="446"/>
      <c r="G386" s="446"/>
      <c r="H386" s="446"/>
      <c r="I386" s="446"/>
      <c r="J386" s="417"/>
      <c r="K386" s="417"/>
      <c r="L386" s="417"/>
      <c r="M386" s="417"/>
      <c r="N386" s="417"/>
      <c r="O386" s="417"/>
      <c r="P386" s="417"/>
      <c r="Q386" s="417"/>
      <c r="R386" s="417"/>
      <c r="S386" s="417"/>
      <c r="T386" s="417"/>
      <c r="U386" s="417"/>
      <c r="V386" s="417"/>
      <c r="W386" s="417"/>
      <c r="X386" s="417"/>
      <c r="Y386" s="417"/>
      <c r="Z386" s="417"/>
    </row>
    <row r="387" spans="1:26" ht="16" x14ac:dyDescent="0.2">
      <c r="A387" s="417"/>
      <c r="B387" s="453"/>
      <c r="C387" s="454"/>
      <c r="D387" s="446"/>
      <c r="E387" s="446"/>
      <c r="F387" s="446"/>
      <c r="G387" s="446"/>
      <c r="H387" s="446"/>
      <c r="I387" s="446"/>
      <c r="J387" s="417"/>
      <c r="K387" s="417"/>
      <c r="L387" s="417"/>
      <c r="M387" s="417"/>
      <c r="N387" s="417"/>
      <c r="O387" s="417"/>
      <c r="P387" s="417"/>
      <c r="Q387" s="417"/>
      <c r="R387" s="417"/>
      <c r="S387" s="417"/>
      <c r="T387" s="417"/>
      <c r="U387" s="417"/>
      <c r="V387" s="417"/>
      <c r="W387" s="417"/>
      <c r="X387" s="417"/>
      <c r="Y387" s="417"/>
      <c r="Z387" s="417"/>
    </row>
    <row r="388" spans="1:26" ht="16" x14ac:dyDescent="0.2">
      <c r="A388" s="417"/>
      <c r="B388" s="453"/>
      <c r="C388" s="454"/>
      <c r="D388" s="446"/>
      <c r="E388" s="446"/>
      <c r="F388" s="446"/>
      <c r="G388" s="446"/>
      <c r="H388" s="446"/>
      <c r="I388" s="446"/>
      <c r="J388" s="417"/>
      <c r="K388" s="417"/>
      <c r="L388" s="417"/>
      <c r="M388" s="417"/>
      <c r="N388" s="417"/>
      <c r="O388" s="417"/>
      <c r="P388" s="417"/>
      <c r="Q388" s="417"/>
      <c r="R388" s="417"/>
      <c r="S388" s="417"/>
      <c r="T388" s="417"/>
      <c r="U388" s="417"/>
      <c r="V388" s="417"/>
      <c r="W388" s="417"/>
      <c r="X388" s="417"/>
      <c r="Y388" s="417"/>
      <c r="Z388" s="417"/>
    </row>
    <row r="389" spans="1:26" ht="16" x14ac:dyDescent="0.2">
      <c r="A389" s="417"/>
      <c r="B389" s="453"/>
      <c r="C389" s="454"/>
      <c r="D389" s="446"/>
      <c r="E389" s="446"/>
      <c r="F389" s="446"/>
      <c r="G389" s="446"/>
      <c r="H389" s="446"/>
      <c r="I389" s="446"/>
      <c r="J389" s="417"/>
      <c r="K389" s="417"/>
      <c r="L389" s="417"/>
      <c r="M389" s="417"/>
      <c r="N389" s="417"/>
      <c r="O389" s="417"/>
      <c r="P389" s="417"/>
      <c r="Q389" s="417"/>
      <c r="R389" s="417"/>
      <c r="S389" s="417"/>
      <c r="T389" s="417"/>
      <c r="U389" s="417"/>
      <c r="V389" s="417"/>
      <c r="W389" s="417"/>
      <c r="X389" s="417"/>
      <c r="Y389" s="417"/>
      <c r="Z389" s="417"/>
    </row>
    <row r="390" spans="1:26" ht="16" x14ac:dyDescent="0.2">
      <c r="A390" s="417"/>
      <c r="B390" s="453"/>
      <c r="C390" s="454"/>
      <c r="D390" s="446"/>
      <c r="E390" s="446"/>
      <c r="F390" s="446"/>
      <c r="G390" s="446"/>
      <c r="H390" s="446"/>
      <c r="I390" s="446"/>
      <c r="J390" s="417"/>
      <c r="K390" s="417"/>
      <c r="L390" s="417"/>
      <c r="M390" s="417"/>
      <c r="N390" s="417"/>
      <c r="O390" s="417"/>
      <c r="P390" s="417"/>
      <c r="Q390" s="417"/>
      <c r="R390" s="417"/>
      <c r="S390" s="417"/>
      <c r="T390" s="417"/>
      <c r="U390" s="417"/>
      <c r="V390" s="417"/>
      <c r="W390" s="417"/>
      <c r="X390" s="417"/>
      <c r="Y390" s="417"/>
      <c r="Z390" s="417"/>
    </row>
    <row r="391" spans="1:26" ht="16" x14ac:dyDescent="0.2">
      <c r="A391" s="417"/>
      <c r="B391" s="453"/>
      <c r="C391" s="454"/>
      <c r="D391" s="446"/>
      <c r="E391" s="446"/>
      <c r="F391" s="446"/>
      <c r="G391" s="446"/>
      <c r="H391" s="446"/>
      <c r="I391" s="446"/>
      <c r="J391" s="417"/>
      <c r="K391" s="417"/>
      <c r="L391" s="417"/>
      <c r="M391" s="417"/>
      <c r="N391" s="417"/>
      <c r="O391" s="417"/>
      <c r="P391" s="417"/>
      <c r="Q391" s="417"/>
      <c r="R391" s="417"/>
      <c r="S391" s="417"/>
      <c r="T391" s="417"/>
      <c r="U391" s="417"/>
      <c r="V391" s="417"/>
      <c r="W391" s="417"/>
      <c r="X391" s="417"/>
      <c r="Y391" s="417"/>
      <c r="Z391" s="417"/>
    </row>
    <row r="392" spans="1:26" ht="16" x14ac:dyDescent="0.2">
      <c r="A392" s="417"/>
      <c r="B392" s="453"/>
      <c r="C392" s="454"/>
      <c r="D392" s="446"/>
      <c r="E392" s="446"/>
      <c r="F392" s="446"/>
      <c r="G392" s="446"/>
      <c r="H392" s="446"/>
      <c r="I392" s="446"/>
      <c r="J392" s="417"/>
      <c r="K392" s="417"/>
      <c r="L392" s="417"/>
      <c r="M392" s="417"/>
      <c r="N392" s="417"/>
      <c r="O392" s="417"/>
      <c r="P392" s="417"/>
      <c r="Q392" s="417"/>
      <c r="R392" s="417"/>
      <c r="S392" s="417"/>
      <c r="T392" s="417"/>
      <c r="U392" s="417"/>
      <c r="V392" s="417"/>
      <c r="W392" s="417"/>
      <c r="X392" s="417"/>
      <c r="Y392" s="417"/>
      <c r="Z392" s="417"/>
    </row>
    <row r="393" spans="1:26" ht="16" x14ac:dyDescent="0.2">
      <c r="A393" s="417"/>
      <c r="B393" s="453"/>
      <c r="C393" s="454"/>
      <c r="D393" s="446"/>
      <c r="E393" s="446"/>
      <c r="F393" s="446"/>
      <c r="G393" s="446"/>
      <c r="H393" s="446"/>
      <c r="I393" s="446"/>
      <c r="J393" s="417"/>
      <c r="K393" s="417"/>
      <c r="L393" s="417"/>
      <c r="M393" s="417"/>
      <c r="N393" s="417"/>
      <c r="O393" s="417"/>
      <c r="P393" s="417"/>
      <c r="Q393" s="417"/>
      <c r="R393" s="417"/>
      <c r="S393" s="417"/>
      <c r="T393" s="417"/>
      <c r="U393" s="417"/>
      <c r="V393" s="417"/>
      <c r="W393" s="417"/>
      <c r="X393" s="417"/>
      <c r="Y393" s="417"/>
      <c r="Z393" s="417"/>
    </row>
    <row r="394" spans="1:26" ht="16" x14ac:dyDescent="0.2">
      <c r="A394" s="417"/>
      <c r="B394" s="453"/>
      <c r="C394" s="454"/>
      <c r="D394" s="446"/>
      <c r="E394" s="446"/>
      <c r="F394" s="446"/>
      <c r="G394" s="446"/>
      <c r="H394" s="446"/>
      <c r="I394" s="446"/>
      <c r="J394" s="417"/>
      <c r="K394" s="417"/>
      <c r="L394" s="417"/>
      <c r="M394" s="417"/>
      <c r="N394" s="417"/>
      <c r="O394" s="417"/>
      <c r="P394" s="417"/>
      <c r="Q394" s="417"/>
      <c r="R394" s="417"/>
      <c r="S394" s="417"/>
      <c r="T394" s="417"/>
      <c r="U394" s="417"/>
      <c r="V394" s="417"/>
      <c r="W394" s="417"/>
      <c r="X394" s="417"/>
      <c r="Y394" s="417"/>
      <c r="Z394" s="417"/>
    </row>
    <row r="395" spans="1:26" ht="16" x14ac:dyDescent="0.2">
      <c r="A395" s="417"/>
      <c r="B395" s="453"/>
      <c r="C395" s="454"/>
      <c r="D395" s="446"/>
      <c r="E395" s="446"/>
      <c r="F395" s="446"/>
      <c r="G395" s="446"/>
      <c r="H395" s="446"/>
      <c r="I395" s="446"/>
      <c r="J395" s="417"/>
      <c r="K395" s="417"/>
      <c r="L395" s="417"/>
      <c r="M395" s="417"/>
      <c r="N395" s="417"/>
      <c r="O395" s="417"/>
      <c r="P395" s="417"/>
      <c r="Q395" s="417"/>
      <c r="R395" s="417"/>
      <c r="S395" s="417"/>
      <c r="T395" s="417"/>
      <c r="U395" s="417"/>
      <c r="V395" s="417"/>
      <c r="W395" s="417"/>
      <c r="X395" s="417"/>
      <c r="Y395" s="417"/>
      <c r="Z395" s="417"/>
    </row>
    <row r="396" spans="1:26" ht="16" x14ac:dyDescent="0.2">
      <c r="A396" s="417"/>
      <c r="B396" s="453"/>
      <c r="C396" s="454"/>
      <c r="D396" s="446"/>
      <c r="E396" s="446"/>
      <c r="F396" s="446"/>
      <c r="G396" s="446"/>
      <c r="H396" s="446"/>
      <c r="I396" s="446"/>
      <c r="J396" s="417"/>
      <c r="K396" s="417"/>
      <c r="L396" s="417"/>
      <c r="M396" s="417"/>
      <c r="N396" s="417"/>
      <c r="O396" s="417"/>
      <c r="P396" s="417"/>
      <c r="Q396" s="417"/>
      <c r="R396" s="417"/>
      <c r="S396" s="417"/>
      <c r="T396" s="417"/>
      <c r="U396" s="417"/>
      <c r="V396" s="417"/>
      <c r="W396" s="417"/>
      <c r="X396" s="417"/>
      <c r="Y396" s="417"/>
      <c r="Z396" s="417"/>
    </row>
    <row r="397" spans="1:26" ht="16" x14ac:dyDescent="0.2">
      <c r="A397" s="417"/>
      <c r="B397" s="453"/>
      <c r="C397" s="454"/>
      <c r="D397" s="446"/>
      <c r="E397" s="446"/>
      <c r="F397" s="446"/>
      <c r="G397" s="446"/>
      <c r="H397" s="446"/>
      <c r="I397" s="446"/>
      <c r="J397" s="417"/>
      <c r="K397" s="417"/>
      <c r="L397" s="417"/>
      <c r="M397" s="417"/>
      <c r="N397" s="417"/>
      <c r="O397" s="417"/>
      <c r="P397" s="417"/>
      <c r="Q397" s="417"/>
      <c r="R397" s="417"/>
      <c r="S397" s="417"/>
      <c r="T397" s="417"/>
      <c r="U397" s="417"/>
      <c r="V397" s="417"/>
      <c r="W397" s="417"/>
      <c r="X397" s="417"/>
      <c r="Y397" s="417"/>
      <c r="Z397" s="417"/>
    </row>
    <row r="398" spans="1:26" ht="16" x14ac:dyDescent="0.2">
      <c r="A398" s="417"/>
      <c r="B398" s="453"/>
      <c r="C398" s="454"/>
      <c r="D398" s="446"/>
      <c r="E398" s="446"/>
      <c r="F398" s="446"/>
      <c r="G398" s="446"/>
      <c r="H398" s="446"/>
      <c r="I398" s="446"/>
      <c r="J398" s="417"/>
      <c r="K398" s="417"/>
      <c r="L398" s="417"/>
      <c r="M398" s="417"/>
      <c r="N398" s="417"/>
      <c r="O398" s="417"/>
      <c r="P398" s="417"/>
      <c r="Q398" s="417"/>
      <c r="R398" s="417"/>
      <c r="S398" s="417"/>
      <c r="T398" s="417"/>
      <c r="U398" s="417"/>
      <c r="V398" s="417"/>
      <c r="W398" s="417"/>
      <c r="X398" s="417"/>
      <c r="Y398" s="417"/>
      <c r="Z398" s="417"/>
    </row>
    <row r="399" spans="1:26" ht="16" x14ac:dyDescent="0.2">
      <c r="A399" s="417"/>
      <c r="B399" s="453"/>
      <c r="C399" s="454"/>
      <c r="D399" s="446"/>
      <c r="E399" s="446"/>
      <c r="F399" s="446"/>
      <c r="G399" s="446"/>
      <c r="H399" s="446"/>
      <c r="I399" s="446"/>
      <c r="J399" s="417"/>
      <c r="K399" s="417"/>
      <c r="L399" s="417"/>
      <c r="M399" s="417"/>
      <c r="N399" s="417"/>
      <c r="O399" s="417"/>
      <c r="P399" s="417"/>
      <c r="Q399" s="417"/>
      <c r="R399" s="417"/>
      <c r="S399" s="417"/>
      <c r="T399" s="417"/>
      <c r="U399" s="417"/>
      <c r="V399" s="417"/>
      <c r="W399" s="417"/>
      <c r="X399" s="417"/>
      <c r="Y399" s="417"/>
      <c r="Z399" s="417"/>
    </row>
    <row r="400" spans="1:26" ht="16" x14ac:dyDescent="0.2">
      <c r="A400" s="417"/>
      <c r="B400" s="453"/>
      <c r="C400" s="454"/>
      <c r="D400" s="446"/>
      <c r="E400" s="446"/>
      <c r="F400" s="446"/>
      <c r="G400" s="446"/>
      <c r="H400" s="446"/>
      <c r="I400" s="446"/>
      <c r="J400" s="417"/>
      <c r="K400" s="417"/>
      <c r="L400" s="417"/>
      <c r="M400" s="417"/>
      <c r="N400" s="417"/>
      <c r="O400" s="417"/>
      <c r="P400" s="417"/>
      <c r="Q400" s="417"/>
      <c r="R400" s="417"/>
      <c r="S400" s="417"/>
      <c r="T400" s="417"/>
      <c r="U400" s="417"/>
      <c r="V400" s="417"/>
      <c r="W400" s="417"/>
      <c r="X400" s="417"/>
      <c r="Y400" s="417"/>
      <c r="Z400" s="417"/>
    </row>
    <row r="401" spans="1:26" ht="16" x14ac:dyDescent="0.2">
      <c r="A401" s="417"/>
      <c r="B401" s="453"/>
      <c r="C401" s="454"/>
      <c r="D401" s="446"/>
      <c r="E401" s="446"/>
      <c r="F401" s="446"/>
      <c r="G401" s="446"/>
      <c r="H401" s="446"/>
      <c r="I401" s="446"/>
      <c r="J401" s="417"/>
      <c r="K401" s="417"/>
      <c r="L401" s="417"/>
      <c r="M401" s="417"/>
      <c r="N401" s="417"/>
      <c r="O401" s="417"/>
      <c r="P401" s="417"/>
      <c r="Q401" s="417"/>
      <c r="R401" s="417"/>
      <c r="S401" s="417"/>
      <c r="T401" s="417"/>
      <c r="U401" s="417"/>
      <c r="V401" s="417"/>
      <c r="W401" s="417"/>
      <c r="X401" s="417"/>
      <c r="Y401" s="417"/>
      <c r="Z401" s="417"/>
    </row>
    <row r="402" spans="1:26" ht="16" x14ac:dyDescent="0.2">
      <c r="A402" s="417"/>
      <c r="B402" s="453"/>
      <c r="C402" s="454"/>
      <c r="D402" s="446"/>
      <c r="E402" s="446"/>
      <c r="F402" s="446"/>
      <c r="G402" s="446"/>
      <c r="H402" s="446"/>
      <c r="I402" s="446"/>
      <c r="J402" s="417"/>
      <c r="K402" s="417"/>
      <c r="L402" s="417"/>
      <c r="M402" s="417"/>
      <c r="N402" s="417"/>
      <c r="O402" s="417"/>
      <c r="P402" s="417"/>
      <c r="Q402" s="417"/>
      <c r="R402" s="417"/>
      <c r="S402" s="417"/>
      <c r="T402" s="417"/>
      <c r="U402" s="417"/>
      <c r="V402" s="417"/>
      <c r="W402" s="417"/>
      <c r="X402" s="417"/>
      <c r="Y402" s="417"/>
      <c r="Z402" s="417"/>
    </row>
    <row r="403" spans="1:26" ht="16" x14ac:dyDescent="0.2">
      <c r="A403" s="417"/>
      <c r="B403" s="453"/>
      <c r="C403" s="454"/>
      <c r="D403" s="446"/>
      <c r="E403" s="446"/>
      <c r="F403" s="446"/>
      <c r="G403" s="446"/>
      <c r="H403" s="446"/>
      <c r="I403" s="446"/>
      <c r="J403" s="417"/>
      <c r="K403" s="417"/>
      <c r="L403" s="417"/>
      <c r="M403" s="417"/>
      <c r="N403" s="417"/>
      <c r="O403" s="417"/>
      <c r="P403" s="417"/>
      <c r="Q403" s="417"/>
      <c r="R403" s="417"/>
      <c r="S403" s="417"/>
      <c r="T403" s="417"/>
      <c r="U403" s="417"/>
      <c r="V403" s="417"/>
      <c r="W403" s="417"/>
      <c r="X403" s="417"/>
      <c r="Y403" s="417"/>
      <c r="Z403" s="417"/>
    </row>
    <row r="404" spans="1:26" ht="16" x14ac:dyDescent="0.2">
      <c r="A404" s="417"/>
      <c r="B404" s="453"/>
      <c r="C404" s="454"/>
      <c r="D404" s="446"/>
      <c r="E404" s="446"/>
      <c r="F404" s="446"/>
      <c r="G404" s="446"/>
      <c r="H404" s="446"/>
      <c r="I404" s="446"/>
      <c r="J404" s="417"/>
      <c r="K404" s="417"/>
      <c r="L404" s="417"/>
      <c r="M404" s="417"/>
      <c r="N404" s="417"/>
      <c r="O404" s="417"/>
      <c r="P404" s="417"/>
      <c r="Q404" s="417"/>
      <c r="R404" s="417"/>
      <c r="S404" s="417"/>
      <c r="T404" s="417"/>
      <c r="U404" s="417"/>
      <c r="V404" s="417"/>
      <c r="W404" s="417"/>
      <c r="X404" s="417"/>
      <c r="Y404" s="417"/>
      <c r="Z404" s="417"/>
    </row>
    <row r="405" spans="1:26" ht="16" x14ac:dyDescent="0.2">
      <c r="A405" s="417"/>
      <c r="B405" s="453"/>
      <c r="C405" s="454"/>
      <c r="D405" s="446"/>
      <c r="E405" s="446"/>
      <c r="F405" s="446"/>
      <c r="G405" s="446"/>
      <c r="H405" s="446"/>
      <c r="I405" s="446"/>
      <c r="J405" s="417"/>
      <c r="K405" s="417"/>
      <c r="L405" s="417"/>
      <c r="M405" s="417"/>
      <c r="N405" s="417"/>
      <c r="O405" s="417"/>
      <c r="P405" s="417"/>
      <c r="Q405" s="417"/>
      <c r="R405" s="417"/>
      <c r="S405" s="417"/>
      <c r="T405" s="417"/>
      <c r="U405" s="417"/>
      <c r="V405" s="417"/>
      <c r="W405" s="417"/>
      <c r="X405" s="417"/>
      <c r="Y405" s="417"/>
      <c r="Z405" s="417"/>
    </row>
    <row r="406" spans="1:26" ht="16" x14ac:dyDescent="0.2">
      <c r="A406" s="417"/>
      <c r="B406" s="453"/>
      <c r="C406" s="454"/>
      <c r="D406" s="446"/>
      <c r="E406" s="446"/>
      <c r="F406" s="446"/>
      <c r="G406" s="446"/>
      <c r="H406" s="446"/>
      <c r="I406" s="446"/>
      <c r="J406" s="417"/>
      <c r="K406" s="417"/>
      <c r="L406" s="417"/>
      <c r="M406" s="417"/>
      <c r="N406" s="417"/>
      <c r="O406" s="417"/>
      <c r="P406" s="417"/>
      <c r="Q406" s="417"/>
      <c r="R406" s="417"/>
      <c r="S406" s="417"/>
      <c r="T406" s="417"/>
      <c r="U406" s="417"/>
      <c r="V406" s="417"/>
      <c r="W406" s="417"/>
      <c r="X406" s="417"/>
      <c r="Y406" s="417"/>
      <c r="Z406" s="417"/>
    </row>
    <row r="407" spans="1:26" ht="16" x14ac:dyDescent="0.2">
      <c r="A407" s="417"/>
      <c r="B407" s="453"/>
      <c r="C407" s="454"/>
      <c r="D407" s="446"/>
      <c r="E407" s="446"/>
      <c r="F407" s="446"/>
      <c r="G407" s="446"/>
      <c r="H407" s="446"/>
      <c r="I407" s="446"/>
      <c r="J407" s="417"/>
      <c r="K407" s="417"/>
      <c r="L407" s="417"/>
      <c r="M407" s="417"/>
      <c r="N407" s="417"/>
      <c r="O407" s="417"/>
      <c r="P407" s="417"/>
      <c r="Q407" s="417"/>
      <c r="R407" s="417"/>
      <c r="S407" s="417"/>
      <c r="T407" s="417"/>
      <c r="U407" s="417"/>
      <c r="V407" s="417"/>
      <c r="W407" s="417"/>
      <c r="X407" s="417"/>
      <c r="Y407" s="417"/>
      <c r="Z407" s="417"/>
    </row>
    <row r="408" spans="1:26" ht="16" x14ac:dyDescent="0.2">
      <c r="A408" s="417"/>
      <c r="B408" s="453"/>
      <c r="C408" s="454"/>
      <c r="D408" s="446"/>
      <c r="E408" s="446"/>
      <c r="F408" s="446"/>
      <c r="G408" s="446"/>
      <c r="H408" s="446"/>
      <c r="I408" s="446"/>
      <c r="J408" s="417"/>
      <c r="K408" s="417"/>
      <c r="L408" s="417"/>
      <c r="M408" s="417"/>
      <c r="N408" s="417"/>
      <c r="O408" s="417"/>
      <c r="P408" s="417"/>
      <c r="Q408" s="417"/>
      <c r="R408" s="417"/>
      <c r="S408" s="417"/>
      <c r="T408" s="417"/>
      <c r="U408" s="417"/>
      <c r="V408" s="417"/>
      <c r="W408" s="417"/>
      <c r="X408" s="417"/>
      <c r="Y408" s="417"/>
      <c r="Z408" s="417"/>
    </row>
    <row r="409" spans="1:26" ht="16" x14ac:dyDescent="0.2">
      <c r="A409" s="417"/>
      <c r="B409" s="453"/>
      <c r="C409" s="454"/>
      <c r="D409" s="446"/>
      <c r="E409" s="446"/>
      <c r="F409" s="446"/>
      <c r="G409" s="446"/>
      <c r="H409" s="446"/>
      <c r="I409" s="446"/>
      <c r="J409" s="417"/>
      <c r="K409" s="417"/>
      <c r="L409" s="417"/>
      <c r="M409" s="417"/>
      <c r="N409" s="417"/>
      <c r="O409" s="417"/>
      <c r="P409" s="417"/>
      <c r="Q409" s="417"/>
      <c r="R409" s="417"/>
      <c r="S409" s="417"/>
      <c r="T409" s="417"/>
      <c r="U409" s="417"/>
      <c r="V409" s="417"/>
      <c r="W409" s="417"/>
      <c r="X409" s="417"/>
      <c r="Y409" s="417"/>
      <c r="Z409" s="417"/>
    </row>
    <row r="410" spans="1:26" ht="16" x14ac:dyDescent="0.2">
      <c r="A410" s="417"/>
      <c r="B410" s="453"/>
      <c r="C410" s="454"/>
      <c r="D410" s="446"/>
      <c r="E410" s="446"/>
      <c r="F410" s="446"/>
      <c r="G410" s="446"/>
      <c r="H410" s="446"/>
      <c r="I410" s="446"/>
      <c r="J410" s="417"/>
      <c r="K410" s="417"/>
      <c r="L410" s="417"/>
      <c r="M410" s="417"/>
      <c r="N410" s="417"/>
      <c r="O410" s="417"/>
      <c r="P410" s="417"/>
      <c r="Q410" s="417"/>
      <c r="R410" s="417"/>
      <c r="S410" s="417"/>
      <c r="T410" s="417"/>
      <c r="U410" s="417"/>
      <c r="V410" s="417"/>
      <c r="W410" s="417"/>
      <c r="X410" s="417"/>
      <c r="Y410" s="417"/>
      <c r="Z410" s="417"/>
    </row>
    <row r="411" spans="1:26" ht="16" x14ac:dyDescent="0.2">
      <c r="A411" s="417"/>
      <c r="B411" s="453"/>
      <c r="C411" s="454"/>
      <c r="D411" s="446"/>
      <c r="E411" s="446"/>
      <c r="F411" s="446"/>
      <c r="G411" s="446"/>
      <c r="H411" s="446"/>
      <c r="I411" s="446"/>
      <c r="J411" s="417"/>
      <c r="K411" s="417"/>
      <c r="L411" s="417"/>
      <c r="M411" s="417"/>
      <c r="N411" s="417"/>
      <c r="O411" s="417"/>
      <c r="P411" s="417"/>
      <c r="Q411" s="417"/>
      <c r="R411" s="417"/>
      <c r="S411" s="417"/>
      <c r="T411" s="417"/>
      <c r="U411" s="417"/>
      <c r="V411" s="417"/>
      <c r="W411" s="417"/>
      <c r="X411" s="417"/>
      <c r="Y411" s="417"/>
      <c r="Z411" s="417"/>
    </row>
    <row r="412" spans="1:26" ht="16" x14ac:dyDescent="0.2">
      <c r="A412" s="417"/>
      <c r="B412" s="453"/>
      <c r="C412" s="454"/>
      <c r="D412" s="446"/>
      <c r="E412" s="446"/>
      <c r="F412" s="446"/>
      <c r="G412" s="446"/>
      <c r="H412" s="446"/>
      <c r="I412" s="446"/>
      <c r="J412" s="417"/>
      <c r="K412" s="417"/>
      <c r="L412" s="417"/>
      <c r="M412" s="417"/>
      <c r="N412" s="417"/>
      <c r="O412" s="417"/>
      <c r="P412" s="417"/>
      <c r="Q412" s="417"/>
      <c r="R412" s="417"/>
      <c r="S412" s="417"/>
      <c r="T412" s="417"/>
      <c r="U412" s="417"/>
      <c r="V412" s="417"/>
      <c r="W412" s="417"/>
      <c r="X412" s="417"/>
      <c r="Y412" s="417"/>
      <c r="Z412" s="417"/>
    </row>
    <row r="413" spans="1:26" ht="16" x14ac:dyDescent="0.2">
      <c r="A413" s="417"/>
      <c r="B413" s="453"/>
      <c r="C413" s="454"/>
      <c r="D413" s="446"/>
      <c r="E413" s="446"/>
      <c r="F413" s="446"/>
      <c r="G413" s="446"/>
      <c r="H413" s="446"/>
      <c r="I413" s="446"/>
      <c r="J413" s="417"/>
      <c r="K413" s="417"/>
      <c r="L413" s="417"/>
      <c r="M413" s="417"/>
      <c r="N413" s="417"/>
      <c r="O413" s="417"/>
      <c r="P413" s="417"/>
      <c r="Q413" s="417"/>
      <c r="R413" s="417"/>
      <c r="S413" s="417"/>
      <c r="T413" s="417"/>
      <c r="U413" s="417"/>
      <c r="V413" s="417"/>
      <c r="W413" s="417"/>
      <c r="X413" s="417"/>
      <c r="Y413" s="417"/>
      <c r="Z413" s="417"/>
    </row>
    <row r="414" spans="1:26" ht="16" x14ac:dyDescent="0.2">
      <c r="A414" s="417"/>
      <c r="B414" s="453"/>
      <c r="C414" s="454"/>
      <c r="D414" s="446"/>
      <c r="E414" s="446"/>
      <c r="F414" s="446"/>
      <c r="G414" s="446"/>
      <c r="H414" s="446"/>
      <c r="I414" s="446"/>
      <c r="J414" s="417"/>
      <c r="K414" s="417"/>
      <c r="L414" s="417"/>
      <c r="M414" s="417"/>
      <c r="N414" s="417"/>
      <c r="O414" s="417"/>
      <c r="P414" s="417"/>
      <c r="Q414" s="417"/>
      <c r="R414" s="417"/>
      <c r="S414" s="417"/>
      <c r="T414" s="417"/>
      <c r="U414" s="417"/>
      <c r="V414" s="417"/>
      <c r="W414" s="417"/>
      <c r="X414" s="417"/>
      <c r="Y414" s="417"/>
      <c r="Z414" s="417"/>
    </row>
    <row r="415" spans="1:26" ht="16" x14ac:dyDescent="0.2">
      <c r="A415" s="417"/>
      <c r="B415" s="453"/>
      <c r="C415" s="454"/>
      <c r="D415" s="446"/>
      <c r="E415" s="446"/>
      <c r="F415" s="446"/>
      <c r="G415" s="446"/>
      <c r="H415" s="446"/>
      <c r="I415" s="446"/>
      <c r="J415" s="417"/>
      <c r="K415" s="417"/>
      <c r="L415" s="417"/>
      <c r="M415" s="417"/>
      <c r="N415" s="417"/>
      <c r="O415" s="417"/>
      <c r="P415" s="417"/>
      <c r="Q415" s="417"/>
      <c r="R415" s="417"/>
      <c r="S415" s="417"/>
      <c r="T415" s="417"/>
      <c r="U415" s="417"/>
      <c r="V415" s="417"/>
      <c r="W415" s="417"/>
      <c r="X415" s="417"/>
      <c r="Y415" s="417"/>
      <c r="Z415" s="417"/>
    </row>
    <row r="416" spans="1:26" ht="16" x14ac:dyDescent="0.2">
      <c r="A416" s="417"/>
      <c r="B416" s="453"/>
      <c r="C416" s="454"/>
      <c r="D416" s="446"/>
      <c r="E416" s="446"/>
      <c r="F416" s="446"/>
      <c r="G416" s="446"/>
      <c r="H416" s="446"/>
      <c r="I416" s="446"/>
      <c r="J416" s="417"/>
      <c r="K416" s="417"/>
      <c r="L416" s="417"/>
      <c r="M416" s="417"/>
      <c r="N416" s="417"/>
      <c r="O416" s="417"/>
      <c r="P416" s="417"/>
      <c r="Q416" s="417"/>
      <c r="R416" s="417"/>
      <c r="S416" s="417"/>
      <c r="T416" s="417"/>
      <c r="U416" s="417"/>
      <c r="V416" s="417"/>
      <c r="W416" s="417"/>
      <c r="X416" s="417"/>
      <c r="Y416" s="417"/>
      <c r="Z416" s="417"/>
    </row>
    <row r="417" spans="1:26" ht="16" x14ac:dyDescent="0.2">
      <c r="A417" s="417"/>
      <c r="B417" s="453"/>
      <c r="C417" s="454"/>
      <c r="D417" s="446"/>
      <c r="E417" s="446"/>
      <c r="F417" s="446"/>
      <c r="G417" s="446"/>
      <c r="H417" s="446"/>
      <c r="I417" s="446"/>
      <c r="J417" s="417"/>
      <c r="K417" s="417"/>
      <c r="L417" s="417"/>
      <c r="M417" s="417"/>
      <c r="N417" s="417"/>
      <c r="O417" s="417"/>
      <c r="P417" s="417"/>
      <c r="Q417" s="417"/>
      <c r="R417" s="417"/>
      <c r="S417" s="417"/>
      <c r="T417" s="417"/>
      <c r="U417" s="417"/>
      <c r="V417" s="417"/>
      <c r="W417" s="417"/>
      <c r="X417" s="417"/>
      <c r="Y417" s="417"/>
      <c r="Z417" s="417"/>
    </row>
    <row r="418" spans="1:26" ht="16" x14ac:dyDescent="0.2">
      <c r="A418" s="417"/>
      <c r="B418" s="453"/>
      <c r="C418" s="454"/>
      <c r="D418" s="446"/>
      <c r="E418" s="446"/>
      <c r="F418" s="446"/>
      <c r="G418" s="446"/>
      <c r="H418" s="446"/>
      <c r="I418" s="446"/>
      <c r="J418" s="417"/>
      <c r="K418" s="417"/>
      <c r="L418" s="417"/>
      <c r="M418" s="417"/>
      <c r="N418" s="417"/>
      <c r="O418" s="417"/>
      <c r="P418" s="417"/>
      <c r="Q418" s="417"/>
      <c r="R418" s="417"/>
      <c r="S418" s="417"/>
      <c r="T418" s="417"/>
      <c r="U418" s="417"/>
      <c r="V418" s="417"/>
      <c r="W418" s="417"/>
      <c r="X418" s="417"/>
      <c r="Y418" s="417"/>
      <c r="Z418" s="417"/>
    </row>
    <row r="419" spans="1:26" ht="16" x14ac:dyDescent="0.2">
      <c r="A419" s="417"/>
      <c r="B419" s="453"/>
      <c r="C419" s="454"/>
      <c r="D419" s="446"/>
      <c r="E419" s="446"/>
      <c r="F419" s="446"/>
      <c r="G419" s="446"/>
      <c r="H419" s="446"/>
      <c r="I419" s="446"/>
      <c r="J419" s="417"/>
      <c r="K419" s="417"/>
      <c r="L419" s="417"/>
      <c r="M419" s="417"/>
      <c r="N419" s="417"/>
      <c r="O419" s="417"/>
      <c r="P419" s="417"/>
      <c r="Q419" s="417"/>
      <c r="R419" s="417"/>
      <c r="S419" s="417"/>
      <c r="T419" s="417"/>
      <c r="U419" s="417"/>
      <c r="V419" s="417"/>
      <c r="W419" s="417"/>
      <c r="X419" s="417"/>
      <c r="Y419" s="417"/>
      <c r="Z419" s="417"/>
    </row>
    <row r="420" spans="1:26" ht="16" x14ac:dyDescent="0.2">
      <c r="A420" s="417"/>
      <c r="B420" s="453"/>
      <c r="C420" s="454"/>
      <c r="D420" s="446"/>
      <c r="E420" s="446"/>
      <c r="F420" s="446"/>
      <c r="G420" s="446"/>
      <c r="H420" s="446"/>
      <c r="I420" s="446"/>
      <c r="J420" s="417"/>
      <c r="K420" s="417"/>
      <c r="L420" s="417"/>
      <c r="M420" s="417"/>
      <c r="N420" s="417"/>
      <c r="O420" s="417"/>
      <c r="P420" s="417"/>
      <c r="Q420" s="417"/>
      <c r="R420" s="417"/>
      <c r="S420" s="417"/>
      <c r="T420" s="417"/>
      <c r="U420" s="417"/>
      <c r="V420" s="417"/>
      <c r="W420" s="417"/>
      <c r="X420" s="417"/>
      <c r="Y420" s="417"/>
      <c r="Z420" s="417"/>
    </row>
    <row r="421" spans="1:26" ht="16" x14ac:dyDescent="0.2">
      <c r="A421" s="417"/>
      <c r="B421" s="453"/>
      <c r="C421" s="454"/>
      <c r="D421" s="446"/>
      <c r="E421" s="446"/>
      <c r="F421" s="446"/>
      <c r="G421" s="446"/>
      <c r="H421" s="446"/>
      <c r="I421" s="446"/>
      <c r="J421" s="417"/>
      <c r="K421" s="417"/>
      <c r="L421" s="417"/>
      <c r="M421" s="417"/>
      <c r="N421" s="417"/>
      <c r="O421" s="417"/>
      <c r="P421" s="417"/>
      <c r="Q421" s="417"/>
      <c r="R421" s="417"/>
      <c r="S421" s="417"/>
      <c r="T421" s="417"/>
      <c r="U421" s="417"/>
      <c r="V421" s="417"/>
      <c r="W421" s="417"/>
      <c r="X421" s="417"/>
      <c r="Y421" s="417"/>
      <c r="Z421" s="417"/>
    </row>
    <row r="422" spans="1:26" ht="16" x14ac:dyDescent="0.2">
      <c r="A422" s="417"/>
      <c r="B422" s="453"/>
      <c r="C422" s="454"/>
      <c r="D422" s="446"/>
      <c r="E422" s="446"/>
      <c r="F422" s="446"/>
      <c r="G422" s="446"/>
      <c r="H422" s="446"/>
      <c r="I422" s="446"/>
      <c r="J422" s="417"/>
      <c r="K422" s="417"/>
      <c r="L422" s="417"/>
      <c r="M422" s="417"/>
      <c r="N422" s="417"/>
      <c r="O422" s="417"/>
      <c r="P422" s="417"/>
      <c r="Q422" s="417"/>
      <c r="R422" s="417"/>
      <c r="S422" s="417"/>
      <c r="T422" s="417"/>
      <c r="U422" s="417"/>
      <c r="V422" s="417"/>
      <c r="W422" s="417"/>
      <c r="X422" s="417"/>
      <c r="Y422" s="417"/>
      <c r="Z422" s="417"/>
    </row>
    <row r="423" spans="1:26" ht="16" x14ac:dyDescent="0.2">
      <c r="A423" s="417"/>
      <c r="B423" s="453"/>
      <c r="C423" s="454"/>
      <c r="D423" s="446"/>
      <c r="E423" s="446"/>
      <c r="F423" s="446"/>
      <c r="G423" s="446"/>
      <c r="H423" s="446"/>
      <c r="I423" s="446"/>
      <c r="J423" s="417"/>
      <c r="K423" s="417"/>
      <c r="L423" s="417"/>
      <c r="M423" s="417"/>
      <c r="N423" s="417"/>
      <c r="O423" s="417"/>
      <c r="P423" s="417"/>
      <c r="Q423" s="417"/>
      <c r="R423" s="417"/>
      <c r="S423" s="417"/>
      <c r="T423" s="417"/>
      <c r="U423" s="417"/>
      <c r="V423" s="417"/>
      <c r="W423" s="417"/>
      <c r="X423" s="417"/>
      <c r="Y423" s="417"/>
      <c r="Z423" s="417"/>
    </row>
    <row r="424" spans="1:26" ht="16" x14ac:dyDescent="0.2">
      <c r="A424" s="417"/>
      <c r="B424" s="453"/>
      <c r="C424" s="454"/>
      <c r="D424" s="446"/>
      <c r="E424" s="446"/>
      <c r="F424" s="446"/>
      <c r="G424" s="446"/>
      <c r="H424" s="446"/>
      <c r="I424" s="446"/>
      <c r="J424" s="417"/>
      <c r="K424" s="417"/>
      <c r="L424" s="417"/>
      <c r="M424" s="417"/>
      <c r="N424" s="417"/>
      <c r="O424" s="417"/>
      <c r="P424" s="417"/>
      <c r="Q424" s="417"/>
      <c r="R424" s="417"/>
      <c r="S424" s="417"/>
      <c r="T424" s="417"/>
      <c r="U424" s="417"/>
      <c r="V424" s="417"/>
      <c r="W424" s="417"/>
      <c r="X424" s="417"/>
      <c r="Y424" s="417"/>
      <c r="Z424" s="417"/>
    </row>
    <row r="425" spans="1:26" ht="16" x14ac:dyDescent="0.2">
      <c r="A425" s="417"/>
      <c r="B425" s="453"/>
      <c r="C425" s="454"/>
      <c r="D425" s="446"/>
      <c r="E425" s="446"/>
      <c r="F425" s="446"/>
      <c r="G425" s="446"/>
      <c r="H425" s="446"/>
      <c r="I425" s="446"/>
      <c r="J425" s="417"/>
      <c r="K425" s="417"/>
      <c r="L425" s="417"/>
      <c r="M425" s="417"/>
      <c r="N425" s="417"/>
      <c r="O425" s="417"/>
      <c r="P425" s="417"/>
      <c r="Q425" s="417"/>
      <c r="R425" s="417"/>
      <c r="S425" s="417"/>
      <c r="T425" s="417"/>
      <c r="U425" s="417"/>
      <c r="V425" s="417"/>
      <c r="W425" s="417"/>
      <c r="X425" s="417"/>
      <c r="Y425" s="417"/>
      <c r="Z425" s="417"/>
    </row>
    <row r="426" spans="1:26" ht="16" x14ac:dyDescent="0.2">
      <c r="A426" s="417"/>
      <c r="B426" s="453"/>
      <c r="C426" s="454"/>
      <c r="D426" s="446"/>
      <c r="E426" s="446"/>
      <c r="F426" s="446"/>
      <c r="G426" s="446"/>
      <c r="H426" s="446"/>
      <c r="I426" s="446"/>
      <c r="J426" s="417"/>
      <c r="K426" s="417"/>
      <c r="L426" s="417"/>
      <c r="M426" s="417"/>
      <c r="N426" s="417"/>
      <c r="O426" s="417"/>
      <c r="P426" s="417"/>
      <c r="Q426" s="417"/>
      <c r="R426" s="417"/>
      <c r="S426" s="417"/>
      <c r="T426" s="417"/>
      <c r="U426" s="417"/>
      <c r="V426" s="417"/>
      <c r="W426" s="417"/>
      <c r="X426" s="417"/>
      <c r="Y426" s="417"/>
      <c r="Z426" s="417"/>
    </row>
    <row r="427" spans="1:26" ht="16" x14ac:dyDescent="0.2">
      <c r="A427" s="417"/>
      <c r="B427" s="453"/>
      <c r="C427" s="454"/>
      <c r="D427" s="446"/>
      <c r="E427" s="446"/>
      <c r="F427" s="446"/>
      <c r="G427" s="446"/>
      <c r="H427" s="446"/>
      <c r="I427" s="446"/>
      <c r="J427" s="417"/>
      <c r="K427" s="417"/>
      <c r="L427" s="417"/>
      <c r="M427" s="417"/>
      <c r="N427" s="417"/>
      <c r="O427" s="417"/>
      <c r="P427" s="417"/>
      <c r="Q427" s="417"/>
      <c r="R427" s="417"/>
      <c r="S427" s="417"/>
      <c r="T427" s="417"/>
      <c r="U427" s="417"/>
      <c r="V427" s="417"/>
      <c r="W427" s="417"/>
      <c r="X427" s="417"/>
      <c r="Y427" s="417"/>
      <c r="Z427" s="417"/>
    </row>
    <row r="428" spans="1:26" ht="16" x14ac:dyDescent="0.2">
      <c r="A428" s="417"/>
      <c r="B428" s="453"/>
      <c r="C428" s="454"/>
      <c r="D428" s="446"/>
      <c r="E428" s="446"/>
      <c r="F428" s="446"/>
      <c r="G428" s="446"/>
      <c r="H428" s="446"/>
      <c r="I428" s="446"/>
      <c r="J428" s="417"/>
      <c r="K428" s="417"/>
      <c r="L428" s="417"/>
      <c r="M428" s="417"/>
      <c r="N428" s="417"/>
      <c r="O428" s="417"/>
      <c r="P428" s="417"/>
      <c r="Q428" s="417"/>
      <c r="R428" s="417"/>
      <c r="S428" s="417"/>
      <c r="T428" s="417"/>
      <c r="U428" s="417"/>
      <c r="V428" s="417"/>
      <c r="W428" s="417"/>
      <c r="X428" s="417"/>
      <c r="Y428" s="417"/>
      <c r="Z428" s="417"/>
    </row>
    <row r="429" spans="1:26" ht="16" x14ac:dyDescent="0.2">
      <c r="A429" s="417"/>
      <c r="B429" s="453"/>
      <c r="C429" s="454"/>
      <c r="D429" s="446"/>
      <c r="E429" s="446"/>
      <c r="F429" s="446"/>
      <c r="G429" s="446"/>
      <c r="H429" s="446"/>
      <c r="I429" s="446"/>
      <c r="J429" s="417"/>
      <c r="K429" s="417"/>
      <c r="L429" s="417"/>
      <c r="M429" s="417"/>
      <c r="N429" s="417"/>
      <c r="O429" s="417"/>
      <c r="P429" s="417"/>
      <c r="Q429" s="417"/>
      <c r="R429" s="417"/>
      <c r="S429" s="417"/>
      <c r="T429" s="417"/>
      <c r="U429" s="417"/>
      <c r="V429" s="417"/>
      <c r="W429" s="417"/>
      <c r="X429" s="417"/>
      <c r="Y429" s="417"/>
      <c r="Z429" s="417"/>
    </row>
    <row r="430" spans="1:26" ht="16" x14ac:dyDescent="0.2">
      <c r="A430" s="417"/>
      <c r="B430" s="453"/>
      <c r="C430" s="454"/>
      <c r="D430" s="446"/>
      <c r="E430" s="446"/>
      <c r="F430" s="446"/>
      <c r="G430" s="446"/>
      <c r="H430" s="446"/>
      <c r="I430" s="446"/>
      <c r="J430" s="417"/>
      <c r="K430" s="417"/>
      <c r="L430" s="417"/>
      <c r="M430" s="417"/>
      <c r="N430" s="417"/>
      <c r="O430" s="417"/>
      <c r="P430" s="417"/>
      <c r="Q430" s="417"/>
      <c r="R430" s="417"/>
      <c r="S430" s="417"/>
      <c r="T430" s="417"/>
      <c r="U430" s="417"/>
      <c r="V430" s="417"/>
      <c r="W430" s="417"/>
      <c r="X430" s="417"/>
      <c r="Y430" s="417"/>
      <c r="Z430" s="417"/>
    </row>
    <row r="431" spans="1:26" ht="16" x14ac:dyDescent="0.2">
      <c r="A431" s="417"/>
      <c r="B431" s="453"/>
      <c r="C431" s="454"/>
      <c r="D431" s="446"/>
      <c r="E431" s="446"/>
      <c r="F431" s="446"/>
      <c r="G431" s="446"/>
      <c r="H431" s="446"/>
      <c r="I431" s="446"/>
      <c r="J431" s="417"/>
      <c r="K431" s="417"/>
      <c r="L431" s="417"/>
      <c r="M431" s="417"/>
      <c r="N431" s="417"/>
      <c r="O431" s="417"/>
      <c r="P431" s="417"/>
      <c r="Q431" s="417"/>
      <c r="R431" s="417"/>
      <c r="S431" s="417"/>
      <c r="T431" s="417"/>
      <c r="U431" s="417"/>
      <c r="V431" s="417"/>
      <c r="W431" s="417"/>
      <c r="X431" s="417"/>
      <c r="Y431" s="417"/>
      <c r="Z431" s="417"/>
    </row>
    <row r="432" spans="1:26" ht="16" x14ac:dyDescent="0.2">
      <c r="A432" s="417"/>
      <c r="B432" s="453"/>
      <c r="C432" s="454"/>
      <c r="D432" s="446"/>
      <c r="E432" s="446"/>
      <c r="F432" s="446"/>
      <c r="G432" s="446"/>
      <c r="H432" s="446"/>
      <c r="I432" s="446"/>
      <c r="J432" s="417"/>
      <c r="K432" s="417"/>
      <c r="L432" s="417"/>
      <c r="M432" s="417"/>
      <c r="N432" s="417"/>
      <c r="O432" s="417"/>
      <c r="P432" s="417"/>
      <c r="Q432" s="417"/>
      <c r="R432" s="417"/>
      <c r="S432" s="417"/>
      <c r="T432" s="417"/>
      <c r="U432" s="417"/>
      <c r="V432" s="417"/>
      <c r="W432" s="417"/>
      <c r="X432" s="417"/>
      <c r="Y432" s="417"/>
      <c r="Z432" s="417"/>
    </row>
    <row r="433" spans="1:26" ht="16" x14ac:dyDescent="0.2">
      <c r="A433" s="417"/>
      <c r="B433" s="453"/>
      <c r="C433" s="454"/>
      <c r="D433" s="446"/>
      <c r="E433" s="446"/>
      <c r="F433" s="446"/>
      <c r="G433" s="446"/>
      <c r="H433" s="446"/>
      <c r="I433" s="446"/>
      <c r="J433" s="417"/>
      <c r="K433" s="417"/>
      <c r="L433" s="417"/>
      <c r="M433" s="417"/>
      <c r="N433" s="417"/>
      <c r="O433" s="417"/>
      <c r="P433" s="417"/>
      <c r="Q433" s="417"/>
      <c r="R433" s="417"/>
      <c r="S433" s="417"/>
      <c r="T433" s="417"/>
      <c r="U433" s="417"/>
      <c r="V433" s="417"/>
      <c r="W433" s="417"/>
      <c r="X433" s="417"/>
      <c r="Y433" s="417"/>
      <c r="Z433" s="417"/>
    </row>
    <row r="434" spans="1:26" ht="16" x14ac:dyDescent="0.2">
      <c r="A434" s="417"/>
      <c r="B434" s="453"/>
      <c r="C434" s="454"/>
      <c r="D434" s="446"/>
      <c r="E434" s="446"/>
      <c r="F434" s="446"/>
      <c r="G434" s="446"/>
      <c r="H434" s="446"/>
      <c r="I434" s="446"/>
      <c r="J434" s="417"/>
      <c r="K434" s="417"/>
      <c r="L434" s="417"/>
      <c r="M434" s="417"/>
      <c r="N434" s="417"/>
      <c r="O434" s="417"/>
      <c r="P434" s="417"/>
      <c r="Q434" s="417"/>
      <c r="R434" s="417"/>
      <c r="S434" s="417"/>
      <c r="T434" s="417"/>
      <c r="U434" s="417"/>
      <c r="V434" s="417"/>
      <c r="W434" s="417"/>
      <c r="X434" s="417"/>
      <c r="Y434" s="417"/>
      <c r="Z434" s="417"/>
    </row>
    <row r="435" spans="1:26" ht="16" x14ac:dyDescent="0.2">
      <c r="A435" s="417"/>
      <c r="B435" s="453"/>
      <c r="C435" s="454"/>
      <c r="D435" s="446"/>
      <c r="E435" s="446"/>
      <c r="F435" s="446"/>
      <c r="G435" s="446"/>
      <c r="H435" s="446"/>
      <c r="I435" s="446"/>
      <c r="J435" s="417"/>
      <c r="K435" s="417"/>
      <c r="L435" s="417"/>
      <c r="M435" s="417"/>
      <c r="N435" s="417"/>
      <c r="O435" s="417"/>
      <c r="P435" s="417"/>
      <c r="Q435" s="417"/>
      <c r="R435" s="417"/>
      <c r="S435" s="417"/>
      <c r="T435" s="417"/>
      <c r="U435" s="417"/>
      <c r="V435" s="417"/>
      <c r="W435" s="417"/>
      <c r="X435" s="417"/>
      <c r="Y435" s="417"/>
      <c r="Z435" s="417"/>
    </row>
    <row r="436" spans="1:26" ht="16" x14ac:dyDescent="0.2">
      <c r="A436" s="417"/>
      <c r="B436" s="453"/>
      <c r="C436" s="454"/>
      <c r="D436" s="446"/>
      <c r="E436" s="446"/>
      <c r="F436" s="446"/>
      <c r="G436" s="446"/>
      <c r="H436" s="446"/>
      <c r="I436" s="446"/>
      <c r="J436" s="417"/>
      <c r="K436" s="417"/>
      <c r="L436" s="417"/>
      <c r="M436" s="417"/>
      <c r="N436" s="417"/>
      <c r="O436" s="417"/>
      <c r="P436" s="417"/>
      <c r="Q436" s="417"/>
      <c r="R436" s="417"/>
      <c r="S436" s="417"/>
      <c r="T436" s="417"/>
      <c r="U436" s="417"/>
      <c r="V436" s="417"/>
      <c r="W436" s="417"/>
      <c r="X436" s="417"/>
      <c r="Y436" s="417"/>
      <c r="Z436" s="417"/>
    </row>
    <row r="437" spans="1:26" ht="16" x14ac:dyDescent="0.2">
      <c r="A437" s="417"/>
      <c r="B437" s="453"/>
      <c r="C437" s="454"/>
      <c r="D437" s="446"/>
      <c r="E437" s="446"/>
      <c r="F437" s="446"/>
      <c r="G437" s="446"/>
      <c r="H437" s="446"/>
      <c r="I437" s="446"/>
      <c r="J437" s="417"/>
      <c r="K437" s="417"/>
      <c r="L437" s="417"/>
      <c r="M437" s="417"/>
      <c r="N437" s="417"/>
      <c r="O437" s="417"/>
      <c r="P437" s="417"/>
      <c r="Q437" s="417"/>
      <c r="R437" s="417"/>
      <c r="S437" s="417"/>
      <c r="T437" s="417"/>
      <c r="U437" s="417"/>
      <c r="V437" s="417"/>
      <c r="W437" s="417"/>
      <c r="X437" s="417"/>
      <c r="Y437" s="417"/>
      <c r="Z437" s="417"/>
    </row>
    <row r="438" spans="1:26" ht="16" x14ac:dyDescent="0.2">
      <c r="A438" s="417"/>
      <c r="B438" s="453"/>
      <c r="C438" s="454"/>
      <c r="D438" s="446"/>
      <c r="E438" s="446"/>
      <c r="F438" s="446"/>
      <c r="G438" s="446"/>
      <c r="H438" s="446"/>
      <c r="I438" s="446"/>
      <c r="J438" s="417"/>
      <c r="K438" s="417"/>
      <c r="L438" s="417"/>
      <c r="M438" s="417"/>
      <c r="N438" s="417"/>
      <c r="O438" s="417"/>
      <c r="P438" s="417"/>
      <c r="Q438" s="417"/>
      <c r="R438" s="417"/>
      <c r="S438" s="417"/>
      <c r="T438" s="417"/>
      <c r="U438" s="417"/>
      <c r="V438" s="417"/>
      <c r="W438" s="417"/>
      <c r="X438" s="417"/>
      <c r="Y438" s="417"/>
      <c r="Z438" s="417"/>
    </row>
    <row r="439" spans="1:26" ht="16" x14ac:dyDescent="0.2">
      <c r="A439" s="417"/>
      <c r="B439" s="453"/>
      <c r="C439" s="454"/>
      <c r="D439" s="446"/>
      <c r="E439" s="446"/>
      <c r="F439" s="446"/>
      <c r="G439" s="446"/>
      <c r="H439" s="446"/>
      <c r="I439" s="446"/>
      <c r="J439" s="417"/>
      <c r="K439" s="417"/>
      <c r="L439" s="417"/>
      <c r="M439" s="417"/>
      <c r="N439" s="417"/>
      <c r="O439" s="417"/>
      <c r="P439" s="417"/>
      <c r="Q439" s="417"/>
      <c r="R439" s="417"/>
      <c r="S439" s="417"/>
      <c r="T439" s="417"/>
      <c r="U439" s="417"/>
      <c r="V439" s="417"/>
      <c r="W439" s="417"/>
      <c r="X439" s="417"/>
      <c r="Y439" s="417"/>
      <c r="Z439" s="417"/>
    </row>
    <row r="440" spans="1:26" ht="16" x14ac:dyDescent="0.2">
      <c r="A440" s="417"/>
      <c r="B440" s="453"/>
      <c r="C440" s="454"/>
      <c r="D440" s="446"/>
      <c r="E440" s="446"/>
      <c r="F440" s="446"/>
      <c r="G440" s="446"/>
      <c r="H440" s="446"/>
      <c r="I440" s="446"/>
      <c r="J440" s="417"/>
      <c r="K440" s="417"/>
      <c r="L440" s="417"/>
      <c r="M440" s="417"/>
      <c r="N440" s="417"/>
      <c r="O440" s="417"/>
      <c r="P440" s="417"/>
      <c r="Q440" s="417"/>
      <c r="R440" s="417"/>
      <c r="S440" s="417"/>
      <c r="T440" s="417"/>
      <c r="U440" s="417"/>
      <c r="V440" s="417"/>
      <c r="W440" s="417"/>
      <c r="X440" s="417"/>
      <c r="Y440" s="417"/>
      <c r="Z440" s="417"/>
    </row>
    <row r="441" spans="1:26" ht="16" x14ac:dyDescent="0.2">
      <c r="A441" s="417"/>
      <c r="B441" s="453"/>
      <c r="C441" s="454"/>
      <c r="D441" s="446"/>
      <c r="E441" s="446"/>
      <c r="F441" s="446"/>
      <c r="G441" s="446"/>
      <c r="H441" s="446"/>
      <c r="I441" s="446"/>
      <c r="J441" s="417"/>
      <c r="K441" s="417"/>
      <c r="L441" s="417"/>
      <c r="M441" s="417"/>
      <c r="N441" s="417"/>
      <c r="O441" s="417"/>
      <c r="P441" s="417"/>
      <c r="Q441" s="417"/>
      <c r="R441" s="417"/>
      <c r="S441" s="417"/>
      <c r="T441" s="417"/>
      <c r="U441" s="417"/>
      <c r="V441" s="417"/>
      <c r="W441" s="417"/>
      <c r="X441" s="417"/>
      <c r="Y441" s="417"/>
      <c r="Z441" s="417"/>
    </row>
    <row r="442" spans="1:26" ht="16" x14ac:dyDescent="0.2">
      <c r="A442" s="417"/>
      <c r="B442" s="453"/>
      <c r="C442" s="454"/>
      <c r="D442" s="446"/>
      <c r="E442" s="446"/>
      <c r="F442" s="446"/>
      <c r="G442" s="446"/>
      <c r="H442" s="446"/>
      <c r="I442" s="446"/>
      <c r="J442" s="417"/>
      <c r="K442" s="417"/>
      <c r="L442" s="417"/>
      <c r="M442" s="417"/>
      <c r="N442" s="417"/>
      <c r="O442" s="417"/>
      <c r="P442" s="417"/>
      <c r="Q442" s="417"/>
      <c r="R442" s="417"/>
      <c r="S442" s="417"/>
      <c r="T442" s="417"/>
      <c r="U442" s="417"/>
      <c r="V442" s="417"/>
      <c r="W442" s="417"/>
      <c r="X442" s="417"/>
      <c r="Y442" s="417"/>
      <c r="Z442" s="417"/>
    </row>
    <row r="443" spans="1:26" ht="16" x14ac:dyDescent="0.2">
      <c r="A443" s="417"/>
      <c r="B443" s="453"/>
      <c r="C443" s="454"/>
      <c r="D443" s="446"/>
      <c r="E443" s="446"/>
      <c r="F443" s="446"/>
      <c r="G443" s="446"/>
      <c r="H443" s="446"/>
      <c r="I443" s="446"/>
      <c r="J443" s="417"/>
      <c r="K443" s="417"/>
      <c r="L443" s="417"/>
      <c r="M443" s="417"/>
      <c r="N443" s="417"/>
      <c r="O443" s="417"/>
      <c r="P443" s="417"/>
      <c r="Q443" s="417"/>
      <c r="R443" s="417"/>
      <c r="S443" s="417"/>
      <c r="T443" s="417"/>
      <c r="U443" s="417"/>
      <c r="V443" s="417"/>
      <c r="W443" s="417"/>
      <c r="X443" s="417"/>
      <c r="Y443" s="417"/>
      <c r="Z443" s="417"/>
    </row>
    <row r="444" spans="1:26" ht="16" x14ac:dyDescent="0.2">
      <c r="A444" s="417"/>
      <c r="B444" s="453"/>
      <c r="C444" s="454"/>
      <c r="D444" s="446"/>
      <c r="E444" s="446"/>
      <c r="F444" s="446"/>
      <c r="G444" s="446"/>
      <c r="H444" s="446"/>
      <c r="I444" s="446"/>
      <c r="J444" s="417"/>
      <c r="K444" s="417"/>
      <c r="L444" s="417"/>
      <c r="M444" s="417"/>
      <c r="N444" s="417"/>
      <c r="O444" s="417"/>
      <c r="P444" s="417"/>
      <c r="Q444" s="417"/>
      <c r="R444" s="417"/>
      <c r="S444" s="417"/>
      <c r="T444" s="417"/>
      <c r="U444" s="417"/>
      <c r="V444" s="417"/>
      <c r="W444" s="417"/>
      <c r="X444" s="417"/>
      <c r="Y444" s="417"/>
      <c r="Z444" s="417"/>
    </row>
    <row r="445" spans="1:26" ht="16" x14ac:dyDescent="0.2">
      <c r="A445" s="417"/>
      <c r="B445" s="453"/>
      <c r="C445" s="454"/>
      <c r="D445" s="446"/>
      <c r="E445" s="446"/>
      <c r="F445" s="446"/>
      <c r="G445" s="446"/>
      <c r="H445" s="446"/>
      <c r="I445" s="446"/>
      <c r="J445" s="417"/>
      <c r="K445" s="417"/>
      <c r="L445" s="417"/>
      <c r="M445" s="417"/>
      <c r="N445" s="417"/>
      <c r="O445" s="417"/>
      <c r="P445" s="417"/>
      <c r="Q445" s="417"/>
      <c r="R445" s="417"/>
      <c r="S445" s="417"/>
      <c r="T445" s="417"/>
      <c r="U445" s="417"/>
      <c r="V445" s="417"/>
      <c r="W445" s="417"/>
      <c r="X445" s="417"/>
      <c r="Y445" s="417"/>
      <c r="Z445" s="417"/>
    </row>
    <row r="446" spans="1:26" ht="16" x14ac:dyDescent="0.2">
      <c r="A446" s="417"/>
      <c r="B446" s="453"/>
      <c r="C446" s="454"/>
      <c r="D446" s="446"/>
      <c r="E446" s="446"/>
      <c r="F446" s="446"/>
      <c r="G446" s="446"/>
      <c r="H446" s="446"/>
      <c r="I446" s="446"/>
      <c r="J446" s="417"/>
      <c r="K446" s="417"/>
      <c r="L446" s="417"/>
      <c r="M446" s="417"/>
      <c r="N446" s="417"/>
      <c r="O446" s="417"/>
      <c r="P446" s="417"/>
      <c r="Q446" s="417"/>
      <c r="R446" s="417"/>
      <c r="S446" s="417"/>
      <c r="T446" s="417"/>
      <c r="U446" s="417"/>
      <c r="V446" s="417"/>
      <c r="W446" s="417"/>
      <c r="X446" s="417"/>
      <c r="Y446" s="417"/>
      <c r="Z446" s="417"/>
    </row>
    <row r="447" spans="1:26" ht="16" x14ac:dyDescent="0.2">
      <c r="A447" s="417"/>
      <c r="B447" s="453"/>
      <c r="C447" s="454"/>
      <c r="D447" s="446"/>
      <c r="E447" s="446"/>
      <c r="F447" s="446"/>
      <c r="G447" s="446"/>
      <c r="H447" s="446"/>
      <c r="I447" s="446"/>
      <c r="J447" s="417"/>
      <c r="K447" s="417"/>
      <c r="L447" s="417"/>
      <c r="M447" s="417"/>
      <c r="N447" s="417"/>
      <c r="O447" s="417"/>
      <c r="P447" s="417"/>
      <c r="Q447" s="417"/>
      <c r="R447" s="417"/>
      <c r="S447" s="417"/>
      <c r="T447" s="417"/>
      <c r="U447" s="417"/>
      <c r="V447" s="417"/>
      <c r="W447" s="417"/>
      <c r="X447" s="417"/>
      <c r="Y447" s="417"/>
      <c r="Z447" s="417"/>
    </row>
    <row r="448" spans="1:26" ht="16" x14ac:dyDescent="0.2">
      <c r="A448" s="417"/>
      <c r="B448" s="453"/>
      <c r="C448" s="454"/>
      <c r="D448" s="446"/>
      <c r="E448" s="446"/>
      <c r="F448" s="446"/>
      <c r="G448" s="446"/>
      <c r="H448" s="446"/>
      <c r="I448" s="446"/>
      <c r="J448" s="417"/>
      <c r="K448" s="417"/>
      <c r="L448" s="417"/>
      <c r="M448" s="417"/>
      <c r="N448" s="417"/>
      <c r="O448" s="417"/>
      <c r="P448" s="417"/>
      <c r="Q448" s="417"/>
      <c r="R448" s="417"/>
      <c r="S448" s="417"/>
      <c r="T448" s="417"/>
      <c r="U448" s="417"/>
      <c r="V448" s="417"/>
      <c r="W448" s="417"/>
      <c r="X448" s="417"/>
      <c r="Y448" s="417"/>
      <c r="Z448" s="417"/>
    </row>
    <row r="449" spans="1:26" ht="16" x14ac:dyDescent="0.2">
      <c r="A449" s="417"/>
      <c r="B449" s="453"/>
      <c r="C449" s="454"/>
      <c r="D449" s="446"/>
      <c r="E449" s="446"/>
      <c r="F449" s="446"/>
      <c r="G449" s="446"/>
      <c r="H449" s="446"/>
      <c r="I449" s="446"/>
      <c r="J449" s="417"/>
      <c r="K449" s="417"/>
      <c r="L449" s="417"/>
      <c r="M449" s="417"/>
      <c r="N449" s="417"/>
      <c r="O449" s="417"/>
      <c r="P449" s="417"/>
      <c r="Q449" s="417"/>
      <c r="R449" s="417"/>
      <c r="S449" s="417"/>
      <c r="T449" s="417"/>
      <c r="U449" s="417"/>
      <c r="V449" s="417"/>
      <c r="W449" s="417"/>
      <c r="X449" s="417"/>
      <c r="Y449" s="417"/>
      <c r="Z449" s="417"/>
    </row>
    <row r="450" spans="1:26" ht="16" x14ac:dyDescent="0.2">
      <c r="A450" s="417"/>
      <c r="B450" s="453"/>
      <c r="C450" s="454"/>
      <c r="D450" s="446"/>
      <c r="E450" s="446"/>
      <c r="F450" s="446"/>
      <c r="G450" s="446"/>
      <c r="H450" s="446"/>
      <c r="I450" s="446"/>
      <c r="J450" s="417"/>
      <c r="K450" s="417"/>
      <c r="L450" s="417"/>
      <c r="M450" s="417"/>
      <c r="N450" s="417"/>
      <c r="O450" s="417"/>
      <c r="P450" s="417"/>
      <c r="Q450" s="417"/>
      <c r="R450" s="417"/>
      <c r="S450" s="417"/>
      <c r="T450" s="417"/>
      <c r="U450" s="417"/>
      <c r="V450" s="417"/>
      <c r="W450" s="417"/>
      <c r="X450" s="417"/>
      <c r="Y450" s="417"/>
      <c r="Z450" s="417"/>
    </row>
    <row r="451" spans="1:26" ht="16" x14ac:dyDescent="0.2">
      <c r="A451" s="417"/>
      <c r="B451" s="453"/>
      <c r="C451" s="454"/>
      <c r="D451" s="446"/>
      <c r="E451" s="446"/>
      <c r="F451" s="446"/>
      <c r="G451" s="446"/>
      <c r="H451" s="446"/>
      <c r="I451" s="446"/>
      <c r="J451" s="417"/>
      <c r="K451" s="417"/>
      <c r="L451" s="417"/>
      <c r="M451" s="417"/>
      <c r="N451" s="417"/>
      <c r="O451" s="417"/>
      <c r="P451" s="417"/>
      <c r="Q451" s="417"/>
      <c r="R451" s="417"/>
      <c r="S451" s="417"/>
      <c r="T451" s="417"/>
      <c r="U451" s="417"/>
      <c r="V451" s="417"/>
      <c r="W451" s="417"/>
      <c r="X451" s="417"/>
      <c r="Y451" s="417"/>
      <c r="Z451" s="417"/>
    </row>
    <row r="452" spans="1:26" ht="16" x14ac:dyDescent="0.2">
      <c r="A452" s="417"/>
      <c r="B452" s="453"/>
      <c r="C452" s="454"/>
      <c r="D452" s="446"/>
      <c r="E452" s="446"/>
      <c r="F452" s="446"/>
      <c r="G452" s="446"/>
      <c r="H452" s="446"/>
      <c r="I452" s="446"/>
      <c r="J452" s="417"/>
      <c r="K452" s="417"/>
      <c r="L452" s="417"/>
      <c r="M452" s="417"/>
      <c r="N452" s="417"/>
      <c r="O452" s="417"/>
      <c r="P452" s="417"/>
      <c r="Q452" s="417"/>
      <c r="R452" s="417"/>
      <c r="S452" s="417"/>
      <c r="T452" s="417"/>
      <c r="U452" s="417"/>
      <c r="V452" s="417"/>
      <c r="W452" s="417"/>
      <c r="X452" s="417"/>
      <c r="Y452" s="417"/>
      <c r="Z452" s="417"/>
    </row>
    <row r="453" spans="1:26" ht="16" x14ac:dyDescent="0.2">
      <c r="A453" s="417"/>
      <c r="B453" s="453"/>
      <c r="C453" s="454"/>
      <c r="D453" s="446"/>
      <c r="E453" s="446"/>
      <c r="F453" s="446"/>
      <c r="G453" s="446"/>
      <c r="H453" s="446"/>
      <c r="I453" s="446"/>
      <c r="J453" s="417"/>
      <c r="K453" s="417"/>
      <c r="L453" s="417"/>
      <c r="M453" s="417"/>
      <c r="N453" s="417"/>
      <c r="O453" s="417"/>
      <c r="P453" s="417"/>
      <c r="Q453" s="417"/>
      <c r="R453" s="417"/>
      <c r="S453" s="417"/>
      <c r="T453" s="417"/>
      <c r="U453" s="417"/>
      <c r="V453" s="417"/>
      <c r="W453" s="417"/>
      <c r="X453" s="417"/>
      <c r="Y453" s="417"/>
      <c r="Z453" s="417"/>
    </row>
    <row r="454" spans="1:26" ht="16" x14ac:dyDescent="0.2">
      <c r="A454" s="417"/>
      <c r="B454" s="453"/>
      <c r="C454" s="454"/>
      <c r="D454" s="446"/>
      <c r="E454" s="446"/>
      <c r="F454" s="446"/>
      <c r="G454" s="446"/>
      <c r="H454" s="446"/>
      <c r="I454" s="446"/>
      <c r="J454" s="417"/>
      <c r="K454" s="417"/>
      <c r="L454" s="417"/>
      <c r="M454" s="417"/>
      <c r="N454" s="417"/>
      <c r="O454" s="417"/>
      <c r="P454" s="417"/>
      <c r="Q454" s="417"/>
      <c r="R454" s="417"/>
      <c r="S454" s="417"/>
      <c r="T454" s="417"/>
      <c r="U454" s="417"/>
      <c r="V454" s="417"/>
      <c r="W454" s="417"/>
      <c r="X454" s="417"/>
      <c r="Y454" s="417"/>
      <c r="Z454" s="417"/>
    </row>
    <row r="455" spans="1:26" ht="16" x14ac:dyDescent="0.2">
      <c r="A455" s="417"/>
      <c r="B455" s="453"/>
      <c r="C455" s="454"/>
      <c r="D455" s="446"/>
      <c r="E455" s="446"/>
      <c r="F455" s="446"/>
      <c r="G455" s="446"/>
      <c r="H455" s="446"/>
      <c r="I455" s="446"/>
      <c r="J455" s="417"/>
      <c r="K455" s="417"/>
      <c r="L455" s="417"/>
      <c r="M455" s="417"/>
      <c r="N455" s="417"/>
      <c r="O455" s="417"/>
      <c r="P455" s="417"/>
      <c r="Q455" s="417"/>
      <c r="R455" s="417"/>
      <c r="S455" s="417"/>
      <c r="T455" s="417"/>
      <c r="U455" s="417"/>
      <c r="V455" s="417"/>
      <c r="W455" s="417"/>
      <c r="X455" s="417"/>
      <c r="Y455" s="417"/>
      <c r="Z455" s="417"/>
    </row>
    <row r="456" spans="1:26" ht="16" x14ac:dyDescent="0.2">
      <c r="A456" s="417"/>
      <c r="B456" s="453"/>
      <c r="C456" s="454"/>
      <c r="D456" s="446"/>
      <c r="E456" s="446"/>
      <c r="F456" s="446"/>
      <c r="G456" s="446"/>
      <c r="H456" s="446"/>
      <c r="I456" s="446"/>
      <c r="J456" s="417"/>
      <c r="K456" s="417"/>
      <c r="L456" s="417"/>
      <c r="M456" s="417"/>
      <c r="N456" s="417"/>
      <c r="O456" s="417"/>
      <c r="P456" s="417"/>
      <c r="Q456" s="417"/>
      <c r="R456" s="417"/>
      <c r="S456" s="417"/>
      <c r="T456" s="417"/>
      <c r="U456" s="417"/>
      <c r="V456" s="417"/>
      <c r="W456" s="417"/>
      <c r="X456" s="417"/>
      <c r="Y456" s="417"/>
      <c r="Z456" s="417"/>
    </row>
    <row r="457" spans="1:26" ht="16" x14ac:dyDescent="0.2">
      <c r="A457" s="417"/>
      <c r="B457" s="453"/>
      <c r="C457" s="454"/>
      <c r="D457" s="446"/>
      <c r="E457" s="446"/>
      <c r="F457" s="446"/>
      <c r="G457" s="446"/>
      <c r="H457" s="446"/>
      <c r="I457" s="446"/>
      <c r="J457" s="417"/>
      <c r="K457" s="417"/>
      <c r="L457" s="417"/>
      <c r="M457" s="417"/>
      <c r="N457" s="417"/>
      <c r="O457" s="417"/>
      <c r="P457" s="417"/>
      <c r="Q457" s="417"/>
      <c r="R457" s="417"/>
      <c r="S457" s="417"/>
      <c r="T457" s="417"/>
      <c r="U457" s="417"/>
      <c r="V457" s="417"/>
      <c r="W457" s="417"/>
      <c r="X457" s="417"/>
      <c r="Y457" s="417"/>
      <c r="Z457" s="417"/>
    </row>
    <row r="458" spans="1:26" ht="16" x14ac:dyDescent="0.2">
      <c r="A458" s="417"/>
      <c r="B458" s="453"/>
      <c r="C458" s="454"/>
      <c r="D458" s="446"/>
      <c r="E458" s="446"/>
      <c r="F458" s="446"/>
      <c r="G458" s="446"/>
      <c r="H458" s="446"/>
      <c r="I458" s="446"/>
      <c r="J458" s="417"/>
      <c r="K458" s="417"/>
      <c r="L458" s="417"/>
      <c r="M458" s="417"/>
      <c r="N458" s="417"/>
      <c r="O458" s="417"/>
      <c r="P458" s="417"/>
      <c r="Q458" s="417"/>
      <c r="R458" s="417"/>
      <c r="S458" s="417"/>
      <c r="T458" s="417"/>
      <c r="U458" s="417"/>
      <c r="V458" s="417"/>
      <c r="W458" s="417"/>
      <c r="X458" s="417"/>
      <c r="Y458" s="417"/>
      <c r="Z458" s="417"/>
    </row>
    <row r="459" spans="1:26" ht="16" x14ac:dyDescent="0.2">
      <c r="A459" s="417"/>
      <c r="B459" s="453"/>
      <c r="C459" s="454"/>
      <c r="D459" s="446"/>
      <c r="E459" s="446"/>
      <c r="F459" s="446"/>
      <c r="G459" s="446"/>
      <c r="H459" s="446"/>
      <c r="I459" s="446"/>
      <c r="J459" s="417"/>
      <c r="K459" s="417"/>
      <c r="L459" s="417"/>
      <c r="M459" s="417"/>
      <c r="N459" s="417"/>
      <c r="O459" s="417"/>
      <c r="P459" s="417"/>
      <c r="Q459" s="417"/>
      <c r="R459" s="417"/>
      <c r="S459" s="417"/>
      <c r="T459" s="417"/>
      <c r="U459" s="417"/>
      <c r="V459" s="417"/>
      <c r="W459" s="417"/>
      <c r="X459" s="417"/>
      <c r="Y459" s="417"/>
      <c r="Z459" s="417"/>
    </row>
    <row r="460" spans="1:26" ht="16" x14ac:dyDescent="0.2">
      <c r="A460" s="417"/>
      <c r="B460" s="453"/>
      <c r="C460" s="454"/>
      <c r="D460" s="446"/>
      <c r="E460" s="446"/>
      <c r="F460" s="446"/>
      <c r="G460" s="446"/>
      <c r="H460" s="446"/>
      <c r="I460" s="446"/>
      <c r="J460" s="417"/>
      <c r="K460" s="417"/>
      <c r="L460" s="417"/>
      <c r="M460" s="417"/>
      <c r="N460" s="417"/>
      <c r="O460" s="417"/>
      <c r="P460" s="417"/>
      <c r="Q460" s="417"/>
      <c r="R460" s="417"/>
      <c r="S460" s="417"/>
      <c r="T460" s="417"/>
      <c r="U460" s="417"/>
      <c r="V460" s="417"/>
      <c r="W460" s="417"/>
      <c r="X460" s="417"/>
      <c r="Y460" s="417"/>
      <c r="Z460" s="417"/>
    </row>
    <row r="461" spans="1:26" ht="16" x14ac:dyDescent="0.2">
      <c r="A461" s="417"/>
      <c r="B461" s="453"/>
      <c r="C461" s="454"/>
      <c r="D461" s="446"/>
      <c r="E461" s="446"/>
      <c r="F461" s="446"/>
      <c r="G461" s="446"/>
      <c r="H461" s="446"/>
      <c r="I461" s="446"/>
      <c r="J461" s="417"/>
      <c r="K461" s="417"/>
      <c r="L461" s="417"/>
      <c r="M461" s="417"/>
      <c r="N461" s="417"/>
      <c r="O461" s="417"/>
      <c r="P461" s="417"/>
      <c r="Q461" s="417"/>
      <c r="R461" s="417"/>
      <c r="S461" s="417"/>
      <c r="T461" s="417"/>
      <c r="U461" s="417"/>
      <c r="V461" s="417"/>
      <c r="W461" s="417"/>
      <c r="X461" s="417"/>
      <c r="Y461" s="417"/>
      <c r="Z461" s="417"/>
    </row>
    <row r="462" spans="1:26" ht="16" x14ac:dyDescent="0.2">
      <c r="A462" s="417"/>
      <c r="B462" s="453"/>
      <c r="C462" s="454"/>
      <c r="D462" s="446"/>
      <c r="E462" s="446"/>
      <c r="F462" s="446"/>
      <c r="G462" s="446"/>
      <c r="H462" s="446"/>
      <c r="I462" s="446"/>
      <c r="J462" s="417"/>
      <c r="K462" s="417"/>
      <c r="L462" s="417"/>
      <c r="M462" s="417"/>
      <c r="N462" s="417"/>
      <c r="O462" s="417"/>
      <c r="P462" s="417"/>
      <c r="Q462" s="417"/>
      <c r="R462" s="417"/>
      <c r="S462" s="417"/>
      <c r="T462" s="417"/>
      <c r="U462" s="417"/>
      <c r="V462" s="417"/>
      <c r="W462" s="417"/>
      <c r="X462" s="417"/>
      <c r="Y462" s="417"/>
      <c r="Z462" s="417"/>
    </row>
    <row r="463" spans="1:26" ht="16" x14ac:dyDescent="0.2">
      <c r="A463" s="417"/>
      <c r="B463" s="453"/>
      <c r="C463" s="454"/>
      <c r="D463" s="446"/>
      <c r="E463" s="446"/>
      <c r="F463" s="446"/>
      <c r="G463" s="446"/>
      <c r="H463" s="446"/>
      <c r="I463" s="446"/>
      <c r="J463" s="417"/>
      <c r="K463" s="417"/>
      <c r="L463" s="417"/>
      <c r="M463" s="417"/>
      <c r="N463" s="417"/>
      <c r="O463" s="417"/>
      <c r="P463" s="417"/>
      <c r="Q463" s="417"/>
      <c r="R463" s="417"/>
      <c r="S463" s="417"/>
      <c r="T463" s="417"/>
      <c r="U463" s="417"/>
      <c r="V463" s="417"/>
      <c r="W463" s="417"/>
      <c r="X463" s="417"/>
      <c r="Y463" s="417"/>
      <c r="Z463" s="417"/>
    </row>
    <row r="464" spans="1:26" ht="16" x14ac:dyDescent="0.2">
      <c r="A464" s="417"/>
      <c r="B464" s="453"/>
      <c r="C464" s="454"/>
      <c r="D464" s="446"/>
      <c r="E464" s="446"/>
      <c r="F464" s="446"/>
      <c r="G464" s="446"/>
      <c r="H464" s="446"/>
      <c r="I464" s="446"/>
      <c r="J464" s="417"/>
      <c r="K464" s="417"/>
      <c r="L464" s="417"/>
      <c r="M464" s="417"/>
      <c r="N464" s="417"/>
      <c r="O464" s="417"/>
      <c r="P464" s="417"/>
      <c r="Q464" s="417"/>
      <c r="R464" s="417"/>
      <c r="S464" s="417"/>
      <c r="T464" s="417"/>
      <c r="U464" s="417"/>
      <c r="V464" s="417"/>
      <c r="W464" s="417"/>
      <c r="X464" s="417"/>
      <c r="Y464" s="417"/>
      <c r="Z464" s="417"/>
    </row>
    <row r="465" spans="1:26" ht="16" x14ac:dyDescent="0.2">
      <c r="A465" s="417"/>
      <c r="B465" s="453"/>
      <c r="C465" s="454"/>
      <c r="D465" s="446"/>
      <c r="E465" s="446"/>
      <c r="F465" s="446"/>
      <c r="G465" s="446"/>
      <c r="H465" s="446"/>
      <c r="I465" s="446"/>
      <c r="J465" s="417"/>
      <c r="K465" s="417"/>
      <c r="L465" s="417"/>
      <c r="M465" s="417"/>
      <c r="N465" s="417"/>
      <c r="O465" s="417"/>
      <c r="P465" s="417"/>
      <c r="Q465" s="417"/>
      <c r="R465" s="417"/>
      <c r="S465" s="417"/>
      <c r="T465" s="417"/>
      <c r="U465" s="417"/>
      <c r="V465" s="417"/>
      <c r="W465" s="417"/>
      <c r="X465" s="417"/>
      <c r="Y465" s="417"/>
      <c r="Z465" s="417"/>
    </row>
    <row r="466" spans="1:26" ht="16" x14ac:dyDescent="0.2">
      <c r="A466" s="417"/>
      <c r="B466" s="453"/>
      <c r="C466" s="454"/>
      <c r="D466" s="446"/>
      <c r="E466" s="446"/>
      <c r="F466" s="446"/>
      <c r="G466" s="446"/>
      <c r="H466" s="446"/>
      <c r="I466" s="446"/>
      <c r="J466" s="417"/>
      <c r="K466" s="417"/>
      <c r="L466" s="417"/>
      <c r="M466" s="417"/>
      <c r="N466" s="417"/>
      <c r="O466" s="417"/>
      <c r="P466" s="417"/>
      <c r="Q466" s="417"/>
      <c r="R466" s="417"/>
      <c r="S466" s="417"/>
      <c r="T466" s="417"/>
      <c r="U466" s="417"/>
      <c r="V466" s="417"/>
      <c r="W466" s="417"/>
      <c r="X466" s="417"/>
      <c r="Y466" s="417"/>
      <c r="Z466" s="417"/>
    </row>
    <row r="467" spans="1:26" ht="16" x14ac:dyDescent="0.2">
      <c r="A467" s="417"/>
      <c r="B467" s="453"/>
      <c r="C467" s="454"/>
      <c r="D467" s="446"/>
      <c r="E467" s="446"/>
      <c r="F467" s="446"/>
      <c r="G467" s="446"/>
      <c r="H467" s="446"/>
      <c r="I467" s="446"/>
      <c r="J467" s="417"/>
      <c r="K467" s="417"/>
      <c r="L467" s="417"/>
      <c r="M467" s="417"/>
      <c r="N467" s="417"/>
      <c r="O467" s="417"/>
      <c r="P467" s="417"/>
      <c r="Q467" s="417"/>
      <c r="R467" s="417"/>
      <c r="S467" s="417"/>
      <c r="T467" s="417"/>
      <c r="U467" s="417"/>
      <c r="V467" s="417"/>
      <c r="W467" s="417"/>
      <c r="X467" s="417"/>
      <c r="Y467" s="417"/>
      <c r="Z467" s="417"/>
    </row>
    <row r="468" spans="1:26" ht="16" x14ac:dyDescent="0.2">
      <c r="A468" s="417"/>
      <c r="B468" s="453"/>
      <c r="C468" s="454"/>
      <c r="D468" s="446"/>
      <c r="E468" s="446"/>
      <c r="F468" s="446"/>
      <c r="G468" s="446"/>
      <c r="H468" s="446"/>
      <c r="I468" s="446"/>
      <c r="J468" s="417"/>
      <c r="K468" s="417"/>
      <c r="L468" s="417"/>
      <c r="M468" s="417"/>
      <c r="N468" s="417"/>
      <c r="O468" s="417"/>
      <c r="P468" s="417"/>
      <c r="Q468" s="417"/>
      <c r="R468" s="417"/>
      <c r="S468" s="417"/>
      <c r="T468" s="417"/>
      <c r="U468" s="417"/>
      <c r="V468" s="417"/>
      <c r="W468" s="417"/>
      <c r="X468" s="417"/>
      <c r="Y468" s="417"/>
      <c r="Z468" s="417"/>
    </row>
    <row r="469" spans="1:26" ht="16" x14ac:dyDescent="0.2">
      <c r="A469" s="417"/>
      <c r="B469" s="453"/>
      <c r="C469" s="454"/>
      <c r="D469" s="446"/>
      <c r="E469" s="446"/>
      <c r="F469" s="446"/>
      <c r="G469" s="446"/>
      <c r="H469" s="446"/>
      <c r="I469" s="446"/>
      <c r="J469" s="417"/>
      <c r="K469" s="417"/>
      <c r="L469" s="417"/>
      <c r="M469" s="417"/>
      <c r="N469" s="417"/>
      <c r="O469" s="417"/>
      <c r="P469" s="417"/>
      <c r="Q469" s="417"/>
      <c r="R469" s="417"/>
      <c r="S469" s="417"/>
      <c r="T469" s="417"/>
      <c r="U469" s="417"/>
      <c r="V469" s="417"/>
      <c r="W469" s="417"/>
      <c r="X469" s="417"/>
      <c r="Y469" s="417"/>
      <c r="Z469" s="417"/>
    </row>
    <row r="470" spans="1:26" ht="16" x14ac:dyDescent="0.2">
      <c r="A470" s="417"/>
      <c r="B470" s="453"/>
      <c r="C470" s="454"/>
      <c r="D470" s="446"/>
      <c r="E470" s="446"/>
      <c r="F470" s="446"/>
      <c r="G470" s="446"/>
      <c r="H470" s="446"/>
      <c r="I470" s="446"/>
      <c r="J470" s="417"/>
      <c r="K470" s="417"/>
      <c r="L470" s="417"/>
      <c r="M470" s="417"/>
      <c r="N470" s="417"/>
      <c r="O470" s="417"/>
      <c r="P470" s="417"/>
      <c r="Q470" s="417"/>
      <c r="R470" s="417"/>
      <c r="S470" s="417"/>
      <c r="T470" s="417"/>
      <c r="U470" s="417"/>
      <c r="V470" s="417"/>
      <c r="W470" s="417"/>
      <c r="X470" s="417"/>
      <c r="Y470" s="417"/>
      <c r="Z470" s="417"/>
    </row>
    <row r="471" spans="1:26" ht="16" x14ac:dyDescent="0.2">
      <c r="A471" s="417"/>
      <c r="B471" s="453"/>
      <c r="C471" s="454"/>
      <c r="D471" s="446"/>
      <c r="E471" s="446"/>
      <c r="F471" s="446"/>
      <c r="G471" s="446"/>
      <c r="H471" s="446"/>
      <c r="I471" s="446"/>
      <c r="J471" s="417"/>
      <c r="K471" s="417"/>
      <c r="L471" s="417"/>
      <c r="M471" s="417"/>
      <c r="N471" s="417"/>
      <c r="O471" s="417"/>
      <c r="P471" s="417"/>
      <c r="Q471" s="417"/>
      <c r="R471" s="417"/>
      <c r="S471" s="417"/>
      <c r="T471" s="417"/>
      <c r="U471" s="417"/>
      <c r="V471" s="417"/>
      <c r="W471" s="417"/>
      <c r="X471" s="417"/>
      <c r="Y471" s="417"/>
      <c r="Z471" s="417"/>
    </row>
    <row r="472" spans="1:26" ht="16" x14ac:dyDescent="0.2">
      <c r="A472" s="417"/>
      <c r="B472" s="453"/>
      <c r="C472" s="454"/>
      <c r="D472" s="446"/>
      <c r="E472" s="446"/>
      <c r="F472" s="446"/>
      <c r="G472" s="446"/>
      <c r="H472" s="446"/>
      <c r="I472" s="446"/>
      <c r="J472" s="417"/>
      <c r="K472" s="417"/>
      <c r="L472" s="417"/>
      <c r="M472" s="417"/>
      <c r="N472" s="417"/>
      <c r="O472" s="417"/>
      <c r="P472" s="417"/>
      <c r="Q472" s="417"/>
      <c r="R472" s="417"/>
      <c r="S472" s="417"/>
      <c r="T472" s="417"/>
      <c r="U472" s="417"/>
      <c r="V472" s="417"/>
      <c r="W472" s="417"/>
      <c r="X472" s="417"/>
      <c r="Y472" s="417"/>
      <c r="Z472" s="417"/>
    </row>
    <row r="473" spans="1:26" ht="16" x14ac:dyDescent="0.2">
      <c r="A473" s="417"/>
      <c r="B473" s="453"/>
      <c r="C473" s="454"/>
      <c r="D473" s="446"/>
      <c r="E473" s="446"/>
      <c r="F473" s="446"/>
      <c r="G473" s="446"/>
      <c r="H473" s="446"/>
      <c r="I473" s="446"/>
      <c r="J473" s="417"/>
      <c r="K473" s="417"/>
      <c r="L473" s="417"/>
      <c r="M473" s="417"/>
      <c r="N473" s="417"/>
      <c r="O473" s="417"/>
      <c r="P473" s="417"/>
      <c r="Q473" s="417"/>
      <c r="R473" s="417"/>
      <c r="S473" s="417"/>
      <c r="T473" s="417"/>
      <c r="U473" s="417"/>
      <c r="V473" s="417"/>
      <c r="W473" s="417"/>
      <c r="X473" s="417"/>
      <c r="Y473" s="417"/>
      <c r="Z473" s="417"/>
    </row>
    <row r="474" spans="1:26" ht="16" x14ac:dyDescent="0.2">
      <c r="A474" s="417"/>
      <c r="B474" s="453"/>
      <c r="C474" s="454"/>
      <c r="D474" s="446"/>
      <c r="E474" s="446"/>
      <c r="F474" s="446"/>
      <c r="G474" s="446"/>
      <c r="H474" s="446"/>
      <c r="I474" s="446"/>
      <c r="J474" s="417"/>
      <c r="K474" s="417"/>
      <c r="L474" s="417"/>
      <c r="M474" s="417"/>
      <c r="N474" s="417"/>
      <c r="O474" s="417"/>
      <c r="P474" s="417"/>
      <c r="Q474" s="417"/>
      <c r="R474" s="417"/>
      <c r="S474" s="417"/>
      <c r="T474" s="417"/>
      <c r="U474" s="417"/>
      <c r="V474" s="417"/>
      <c r="W474" s="417"/>
      <c r="X474" s="417"/>
      <c r="Y474" s="417"/>
      <c r="Z474" s="417"/>
    </row>
    <row r="475" spans="1:26" ht="16" x14ac:dyDescent="0.2">
      <c r="A475" s="417"/>
      <c r="B475" s="453"/>
      <c r="C475" s="454"/>
      <c r="D475" s="446"/>
      <c r="E475" s="446"/>
      <c r="F475" s="446"/>
      <c r="G475" s="446"/>
      <c r="H475" s="446"/>
      <c r="I475" s="446"/>
      <c r="J475" s="417"/>
      <c r="K475" s="417"/>
      <c r="L475" s="417"/>
      <c r="M475" s="417"/>
      <c r="N475" s="417"/>
      <c r="O475" s="417"/>
      <c r="P475" s="417"/>
      <c r="Q475" s="417"/>
      <c r="R475" s="417"/>
      <c r="S475" s="417"/>
      <c r="T475" s="417"/>
      <c r="U475" s="417"/>
      <c r="V475" s="417"/>
      <c r="W475" s="417"/>
      <c r="X475" s="417"/>
      <c r="Y475" s="417"/>
      <c r="Z475" s="417"/>
    </row>
    <row r="476" spans="1:26" ht="16" x14ac:dyDescent="0.2">
      <c r="A476" s="417"/>
      <c r="B476" s="453"/>
      <c r="C476" s="454"/>
      <c r="D476" s="446"/>
      <c r="E476" s="446"/>
      <c r="F476" s="446"/>
      <c r="G476" s="446"/>
      <c r="H476" s="446"/>
      <c r="I476" s="446"/>
      <c r="J476" s="417"/>
      <c r="K476" s="417"/>
      <c r="L476" s="417"/>
      <c r="M476" s="417"/>
      <c r="N476" s="417"/>
      <c r="O476" s="417"/>
      <c r="P476" s="417"/>
      <c r="Q476" s="417"/>
      <c r="R476" s="417"/>
      <c r="S476" s="417"/>
      <c r="T476" s="417"/>
      <c r="U476" s="417"/>
      <c r="V476" s="417"/>
      <c r="W476" s="417"/>
      <c r="X476" s="417"/>
      <c r="Y476" s="417"/>
      <c r="Z476" s="417"/>
    </row>
    <row r="477" spans="1:26" ht="16" x14ac:dyDescent="0.2">
      <c r="A477" s="417"/>
      <c r="B477" s="453"/>
      <c r="C477" s="454"/>
      <c r="D477" s="446"/>
      <c r="E477" s="446"/>
      <c r="F477" s="446"/>
      <c r="G477" s="446"/>
      <c r="H477" s="446"/>
      <c r="I477" s="446"/>
      <c r="J477" s="417"/>
      <c r="K477" s="417"/>
      <c r="L477" s="417"/>
      <c r="M477" s="417"/>
      <c r="N477" s="417"/>
      <c r="O477" s="417"/>
      <c r="P477" s="417"/>
      <c r="Q477" s="417"/>
      <c r="R477" s="417"/>
      <c r="S477" s="417"/>
      <c r="T477" s="417"/>
      <c r="U477" s="417"/>
      <c r="V477" s="417"/>
      <c r="W477" s="417"/>
      <c r="X477" s="417"/>
      <c r="Y477" s="417"/>
      <c r="Z477" s="417"/>
    </row>
    <row r="478" spans="1:26" ht="16" x14ac:dyDescent="0.2">
      <c r="A478" s="417"/>
      <c r="B478" s="453"/>
      <c r="C478" s="454"/>
      <c r="D478" s="446"/>
      <c r="E478" s="446"/>
      <c r="F478" s="446"/>
      <c r="G478" s="446"/>
      <c r="H478" s="446"/>
      <c r="I478" s="446"/>
      <c r="J478" s="417"/>
      <c r="K478" s="417"/>
      <c r="L478" s="417"/>
      <c r="M478" s="417"/>
      <c r="N478" s="417"/>
      <c r="O478" s="417"/>
      <c r="P478" s="417"/>
      <c r="Q478" s="417"/>
      <c r="R478" s="417"/>
      <c r="S478" s="417"/>
      <c r="T478" s="417"/>
      <c r="U478" s="417"/>
      <c r="V478" s="417"/>
      <c r="W478" s="417"/>
      <c r="X478" s="417"/>
      <c r="Y478" s="417"/>
      <c r="Z478" s="417"/>
    </row>
    <row r="479" spans="1:26" ht="16" x14ac:dyDescent="0.2">
      <c r="A479" s="417"/>
      <c r="B479" s="453"/>
      <c r="C479" s="454"/>
      <c r="D479" s="446"/>
      <c r="E479" s="446"/>
      <c r="F479" s="446"/>
      <c r="G479" s="446"/>
      <c r="H479" s="446"/>
      <c r="I479" s="446"/>
      <c r="J479" s="417"/>
      <c r="K479" s="417"/>
      <c r="L479" s="417"/>
      <c r="M479" s="417"/>
      <c r="N479" s="417"/>
      <c r="O479" s="417"/>
      <c r="P479" s="417"/>
      <c r="Q479" s="417"/>
      <c r="R479" s="417"/>
      <c r="S479" s="417"/>
      <c r="T479" s="417"/>
      <c r="U479" s="417"/>
      <c r="V479" s="417"/>
      <c r="W479" s="417"/>
      <c r="X479" s="417"/>
      <c r="Y479" s="417"/>
      <c r="Z479" s="417"/>
    </row>
    <row r="480" spans="1:26" ht="16" x14ac:dyDescent="0.2">
      <c r="A480" s="417"/>
      <c r="B480" s="453"/>
      <c r="C480" s="454"/>
      <c r="D480" s="446"/>
      <c r="E480" s="446"/>
      <c r="F480" s="446"/>
      <c r="G480" s="446"/>
      <c r="H480" s="446"/>
      <c r="I480" s="446"/>
      <c r="J480" s="417"/>
      <c r="K480" s="417"/>
      <c r="L480" s="417"/>
      <c r="M480" s="417"/>
      <c r="N480" s="417"/>
      <c r="O480" s="417"/>
      <c r="P480" s="417"/>
      <c r="Q480" s="417"/>
      <c r="R480" s="417"/>
      <c r="S480" s="417"/>
      <c r="T480" s="417"/>
      <c r="U480" s="417"/>
      <c r="V480" s="417"/>
      <c r="W480" s="417"/>
      <c r="X480" s="417"/>
      <c r="Y480" s="417"/>
      <c r="Z480" s="417"/>
    </row>
    <row r="481" spans="1:26" ht="16" x14ac:dyDescent="0.2">
      <c r="A481" s="417"/>
      <c r="B481" s="453"/>
      <c r="C481" s="454"/>
      <c r="D481" s="446"/>
      <c r="E481" s="446"/>
      <c r="F481" s="446"/>
      <c r="G481" s="446"/>
      <c r="H481" s="446"/>
      <c r="I481" s="446"/>
      <c r="J481" s="417"/>
      <c r="K481" s="417"/>
      <c r="L481" s="417"/>
      <c r="M481" s="417"/>
      <c r="N481" s="417"/>
      <c r="O481" s="417"/>
      <c r="P481" s="417"/>
      <c r="Q481" s="417"/>
      <c r="R481" s="417"/>
      <c r="S481" s="417"/>
      <c r="T481" s="417"/>
      <c r="U481" s="417"/>
      <c r="V481" s="417"/>
      <c r="W481" s="417"/>
      <c r="X481" s="417"/>
      <c r="Y481" s="417"/>
      <c r="Z481" s="417"/>
    </row>
    <row r="482" spans="1:26" ht="16" x14ac:dyDescent="0.2">
      <c r="A482" s="417"/>
      <c r="B482" s="453"/>
      <c r="C482" s="454"/>
      <c r="D482" s="446"/>
      <c r="E482" s="446"/>
      <c r="F482" s="446"/>
      <c r="G482" s="446"/>
      <c r="H482" s="446"/>
      <c r="I482" s="446"/>
      <c r="J482" s="417"/>
      <c r="K482" s="417"/>
      <c r="L482" s="417"/>
      <c r="M482" s="417"/>
      <c r="N482" s="417"/>
      <c r="O482" s="417"/>
      <c r="P482" s="417"/>
      <c r="Q482" s="417"/>
      <c r="R482" s="417"/>
      <c r="S482" s="417"/>
      <c r="T482" s="417"/>
      <c r="U482" s="417"/>
      <c r="V482" s="417"/>
      <c r="W482" s="417"/>
      <c r="X482" s="417"/>
      <c r="Y482" s="417"/>
      <c r="Z482" s="417"/>
    </row>
    <row r="483" spans="1:26" ht="16" x14ac:dyDescent="0.2">
      <c r="A483" s="417"/>
      <c r="B483" s="453"/>
      <c r="C483" s="454"/>
      <c r="D483" s="446"/>
      <c r="E483" s="446"/>
      <c r="F483" s="446"/>
      <c r="G483" s="446"/>
      <c r="H483" s="446"/>
      <c r="I483" s="446"/>
      <c r="J483" s="417"/>
      <c r="K483" s="417"/>
      <c r="L483" s="417"/>
      <c r="M483" s="417"/>
      <c r="N483" s="417"/>
      <c r="O483" s="417"/>
      <c r="P483" s="417"/>
      <c r="Q483" s="417"/>
      <c r="R483" s="417"/>
      <c r="S483" s="417"/>
      <c r="T483" s="417"/>
      <c r="U483" s="417"/>
      <c r="V483" s="417"/>
      <c r="W483" s="417"/>
      <c r="X483" s="417"/>
      <c r="Y483" s="417"/>
      <c r="Z483" s="417"/>
    </row>
    <row r="484" spans="1:26" ht="16" x14ac:dyDescent="0.2">
      <c r="A484" s="417"/>
      <c r="B484" s="453"/>
      <c r="C484" s="454"/>
      <c r="D484" s="446"/>
      <c r="E484" s="446"/>
      <c r="F484" s="446"/>
      <c r="G484" s="446"/>
      <c r="H484" s="446"/>
      <c r="I484" s="446"/>
      <c r="J484" s="417"/>
      <c r="K484" s="417"/>
      <c r="L484" s="417"/>
      <c r="M484" s="417"/>
      <c r="N484" s="417"/>
      <c r="O484" s="417"/>
      <c r="P484" s="417"/>
      <c r="Q484" s="417"/>
      <c r="R484" s="417"/>
      <c r="S484" s="417"/>
      <c r="T484" s="417"/>
      <c r="U484" s="417"/>
      <c r="V484" s="417"/>
      <c r="W484" s="417"/>
      <c r="X484" s="417"/>
      <c r="Y484" s="417"/>
      <c r="Z484" s="417"/>
    </row>
    <row r="485" spans="1:26" ht="16" x14ac:dyDescent="0.2">
      <c r="A485" s="417"/>
      <c r="B485" s="453"/>
      <c r="C485" s="454"/>
      <c r="D485" s="446"/>
      <c r="E485" s="446"/>
      <c r="F485" s="446"/>
      <c r="G485" s="446"/>
      <c r="H485" s="446"/>
      <c r="I485" s="446"/>
      <c r="J485" s="417"/>
      <c r="K485" s="417"/>
      <c r="L485" s="417"/>
      <c r="M485" s="417"/>
      <c r="N485" s="417"/>
      <c r="O485" s="417"/>
      <c r="P485" s="417"/>
      <c r="Q485" s="417"/>
      <c r="R485" s="417"/>
      <c r="S485" s="417"/>
      <c r="T485" s="417"/>
      <c r="U485" s="417"/>
      <c r="V485" s="417"/>
      <c r="W485" s="417"/>
      <c r="X485" s="417"/>
      <c r="Y485" s="417"/>
      <c r="Z485" s="417"/>
    </row>
    <row r="486" spans="1:26" ht="16" x14ac:dyDescent="0.2">
      <c r="A486" s="417"/>
      <c r="B486" s="453"/>
      <c r="C486" s="454"/>
      <c r="D486" s="446"/>
      <c r="E486" s="446"/>
      <c r="F486" s="446"/>
      <c r="G486" s="446"/>
      <c r="H486" s="446"/>
      <c r="I486" s="446"/>
      <c r="J486" s="417"/>
      <c r="K486" s="417"/>
      <c r="L486" s="417"/>
      <c r="M486" s="417"/>
      <c r="N486" s="417"/>
      <c r="O486" s="417"/>
      <c r="P486" s="417"/>
      <c r="Q486" s="417"/>
      <c r="R486" s="417"/>
      <c r="S486" s="417"/>
      <c r="T486" s="417"/>
      <c r="U486" s="417"/>
      <c r="V486" s="417"/>
      <c r="W486" s="417"/>
      <c r="X486" s="417"/>
      <c r="Y486" s="417"/>
      <c r="Z486" s="417"/>
    </row>
    <row r="487" spans="1:26" ht="16" x14ac:dyDescent="0.2">
      <c r="A487" s="417"/>
      <c r="B487" s="453"/>
      <c r="C487" s="454"/>
      <c r="D487" s="446"/>
      <c r="E487" s="446"/>
      <c r="F487" s="446"/>
      <c r="G487" s="446"/>
      <c r="H487" s="446"/>
      <c r="I487" s="446"/>
      <c r="J487" s="417"/>
      <c r="K487" s="417"/>
      <c r="L487" s="417"/>
      <c r="M487" s="417"/>
      <c r="N487" s="417"/>
      <c r="O487" s="417"/>
      <c r="P487" s="417"/>
      <c r="Q487" s="417"/>
      <c r="R487" s="417"/>
      <c r="S487" s="417"/>
      <c r="T487" s="417"/>
      <c r="U487" s="417"/>
      <c r="V487" s="417"/>
      <c r="W487" s="417"/>
      <c r="X487" s="417"/>
      <c r="Y487" s="417"/>
      <c r="Z487" s="417"/>
    </row>
    <row r="488" spans="1:26" ht="16" x14ac:dyDescent="0.2">
      <c r="A488" s="417"/>
      <c r="B488" s="453"/>
      <c r="C488" s="454"/>
      <c r="D488" s="446"/>
      <c r="E488" s="446"/>
      <c r="F488" s="446"/>
      <c r="G488" s="446"/>
      <c r="H488" s="446"/>
      <c r="I488" s="446"/>
      <c r="J488" s="417"/>
      <c r="K488" s="417"/>
      <c r="L488" s="417"/>
      <c r="M488" s="417"/>
      <c r="N488" s="417"/>
      <c r="O488" s="417"/>
      <c r="P488" s="417"/>
      <c r="Q488" s="417"/>
      <c r="R488" s="417"/>
      <c r="S488" s="417"/>
      <c r="T488" s="417"/>
      <c r="U488" s="417"/>
      <c r="V488" s="417"/>
      <c r="W488" s="417"/>
      <c r="X488" s="417"/>
      <c r="Y488" s="417"/>
      <c r="Z488" s="417"/>
    </row>
    <row r="489" spans="1:26" ht="16" x14ac:dyDescent="0.2">
      <c r="A489" s="417"/>
      <c r="B489" s="453"/>
      <c r="C489" s="454"/>
      <c r="D489" s="446"/>
      <c r="E489" s="446"/>
      <c r="F489" s="446"/>
      <c r="G489" s="446"/>
      <c r="H489" s="446"/>
      <c r="I489" s="446"/>
      <c r="J489" s="417"/>
      <c r="K489" s="417"/>
      <c r="L489" s="417"/>
      <c r="M489" s="417"/>
      <c r="N489" s="417"/>
      <c r="O489" s="417"/>
      <c r="P489" s="417"/>
      <c r="Q489" s="417"/>
      <c r="R489" s="417"/>
      <c r="S489" s="417"/>
      <c r="T489" s="417"/>
      <c r="U489" s="417"/>
      <c r="V489" s="417"/>
      <c r="W489" s="417"/>
      <c r="X489" s="417"/>
      <c r="Y489" s="417"/>
      <c r="Z489" s="417"/>
    </row>
    <row r="490" spans="1:26" ht="16" x14ac:dyDescent="0.2">
      <c r="A490" s="417"/>
      <c r="B490" s="453"/>
      <c r="C490" s="454"/>
      <c r="D490" s="446"/>
      <c r="E490" s="446"/>
      <c r="F490" s="446"/>
      <c r="G490" s="446"/>
      <c r="H490" s="446"/>
      <c r="I490" s="446"/>
      <c r="J490" s="417"/>
      <c r="K490" s="417"/>
      <c r="L490" s="417"/>
      <c r="M490" s="417"/>
      <c r="N490" s="417"/>
      <c r="O490" s="417"/>
      <c r="P490" s="417"/>
      <c r="Q490" s="417"/>
      <c r="R490" s="417"/>
      <c r="S490" s="417"/>
      <c r="T490" s="417"/>
      <c r="U490" s="417"/>
      <c r="V490" s="417"/>
      <c r="W490" s="417"/>
      <c r="X490" s="417"/>
      <c r="Y490" s="417"/>
      <c r="Z490" s="417"/>
    </row>
    <row r="491" spans="1:26" ht="16" x14ac:dyDescent="0.2">
      <c r="A491" s="417"/>
      <c r="B491" s="453"/>
      <c r="C491" s="454"/>
      <c r="D491" s="446"/>
      <c r="E491" s="446"/>
      <c r="F491" s="446"/>
      <c r="G491" s="446"/>
      <c r="H491" s="446"/>
      <c r="I491" s="446"/>
      <c r="J491" s="417"/>
      <c r="K491" s="417"/>
      <c r="L491" s="417"/>
      <c r="M491" s="417"/>
      <c r="N491" s="417"/>
      <c r="O491" s="417"/>
      <c r="P491" s="417"/>
      <c r="Q491" s="417"/>
      <c r="R491" s="417"/>
      <c r="S491" s="417"/>
      <c r="T491" s="417"/>
      <c r="U491" s="417"/>
      <c r="V491" s="417"/>
      <c r="W491" s="417"/>
      <c r="X491" s="417"/>
      <c r="Y491" s="417"/>
      <c r="Z491" s="417"/>
    </row>
    <row r="492" spans="1:26" ht="16" x14ac:dyDescent="0.2">
      <c r="A492" s="417"/>
      <c r="B492" s="453"/>
      <c r="C492" s="454"/>
      <c r="D492" s="446"/>
      <c r="E492" s="446"/>
      <c r="F492" s="446"/>
      <c r="G492" s="446"/>
      <c r="H492" s="446"/>
      <c r="I492" s="446"/>
      <c r="J492" s="417"/>
      <c r="K492" s="417"/>
      <c r="L492" s="417"/>
      <c r="M492" s="417"/>
      <c r="N492" s="417"/>
      <c r="O492" s="417"/>
      <c r="P492" s="417"/>
      <c r="Q492" s="417"/>
      <c r="R492" s="417"/>
      <c r="S492" s="417"/>
      <c r="T492" s="417"/>
      <c r="U492" s="417"/>
      <c r="V492" s="417"/>
      <c r="W492" s="417"/>
      <c r="X492" s="417"/>
      <c r="Y492" s="417"/>
      <c r="Z492" s="417"/>
    </row>
    <row r="493" spans="1:26" ht="16" x14ac:dyDescent="0.2">
      <c r="A493" s="417"/>
      <c r="B493" s="453"/>
      <c r="C493" s="454"/>
      <c r="D493" s="446"/>
      <c r="E493" s="446"/>
      <c r="F493" s="446"/>
      <c r="G493" s="446"/>
      <c r="H493" s="446"/>
      <c r="I493" s="446"/>
      <c r="J493" s="417"/>
      <c r="K493" s="417"/>
      <c r="L493" s="417"/>
      <c r="M493" s="417"/>
      <c r="N493" s="417"/>
      <c r="O493" s="417"/>
      <c r="P493" s="417"/>
      <c r="Q493" s="417"/>
      <c r="R493" s="417"/>
      <c r="S493" s="417"/>
      <c r="T493" s="417"/>
      <c r="U493" s="417"/>
      <c r="V493" s="417"/>
      <c r="W493" s="417"/>
      <c r="X493" s="417"/>
      <c r="Y493" s="417"/>
      <c r="Z493" s="417"/>
    </row>
    <row r="494" spans="1:26" ht="16" x14ac:dyDescent="0.2">
      <c r="A494" s="417"/>
      <c r="B494" s="453"/>
      <c r="C494" s="454"/>
      <c r="D494" s="446"/>
      <c r="E494" s="446"/>
      <c r="F494" s="446"/>
      <c r="G494" s="446"/>
      <c r="H494" s="446"/>
      <c r="I494" s="446"/>
      <c r="J494" s="417"/>
      <c r="K494" s="417"/>
      <c r="L494" s="417"/>
      <c r="M494" s="417"/>
      <c r="N494" s="417"/>
      <c r="O494" s="417"/>
      <c r="P494" s="417"/>
      <c r="Q494" s="417"/>
      <c r="R494" s="417"/>
      <c r="S494" s="417"/>
      <c r="T494" s="417"/>
      <c r="U494" s="417"/>
      <c r="V494" s="417"/>
      <c r="W494" s="417"/>
      <c r="X494" s="417"/>
      <c r="Y494" s="417"/>
      <c r="Z494" s="417"/>
    </row>
    <row r="495" spans="1:26" ht="16" x14ac:dyDescent="0.2">
      <c r="A495" s="417"/>
      <c r="B495" s="453"/>
      <c r="C495" s="454"/>
      <c r="D495" s="446"/>
      <c r="E495" s="446"/>
      <c r="F495" s="446"/>
      <c r="G495" s="446"/>
      <c r="H495" s="446"/>
      <c r="I495" s="446"/>
      <c r="J495" s="417"/>
      <c r="K495" s="417"/>
      <c r="L495" s="417"/>
      <c r="M495" s="417"/>
      <c r="N495" s="417"/>
      <c r="O495" s="417"/>
      <c r="P495" s="417"/>
      <c r="Q495" s="417"/>
      <c r="R495" s="417"/>
      <c r="S495" s="417"/>
      <c r="T495" s="417"/>
      <c r="U495" s="417"/>
      <c r="V495" s="417"/>
      <c r="W495" s="417"/>
      <c r="X495" s="417"/>
      <c r="Y495" s="417"/>
      <c r="Z495" s="417"/>
    </row>
    <row r="496" spans="1:26" ht="16" x14ac:dyDescent="0.2">
      <c r="A496" s="417"/>
      <c r="B496" s="453"/>
      <c r="C496" s="454"/>
      <c r="D496" s="446"/>
      <c r="E496" s="446"/>
      <c r="F496" s="446"/>
      <c r="G496" s="446"/>
      <c r="H496" s="446"/>
      <c r="I496" s="446"/>
      <c r="J496" s="417"/>
      <c r="K496" s="417"/>
      <c r="L496" s="417"/>
      <c r="M496" s="417"/>
      <c r="N496" s="417"/>
      <c r="O496" s="417"/>
      <c r="P496" s="417"/>
      <c r="Q496" s="417"/>
      <c r="R496" s="417"/>
      <c r="S496" s="417"/>
      <c r="T496" s="417"/>
      <c r="U496" s="417"/>
      <c r="V496" s="417"/>
      <c r="W496" s="417"/>
      <c r="X496" s="417"/>
      <c r="Y496" s="417"/>
      <c r="Z496" s="417"/>
    </row>
    <row r="497" spans="1:26" ht="16" x14ac:dyDescent="0.2">
      <c r="A497" s="417"/>
      <c r="B497" s="453"/>
      <c r="C497" s="454"/>
      <c r="D497" s="446"/>
      <c r="E497" s="446"/>
      <c r="F497" s="446"/>
      <c r="G497" s="446"/>
      <c r="H497" s="446"/>
      <c r="I497" s="446"/>
      <c r="J497" s="417"/>
      <c r="K497" s="417"/>
      <c r="L497" s="417"/>
      <c r="M497" s="417"/>
      <c r="N497" s="417"/>
      <c r="O497" s="417"/>
      <c r="P497" s="417"/>
      <c r="Q497" s="417"/>
      <c r="R497" s="417"/>
      <c r="S497" s="417"/>
      <c r="T497" s="417"/>
      <c r="U497" s="417"/>
      <c r="V497" s="417"/>
      <c r="W497" s="417"/>
      <c r="X497" s="417"/>
      <c r="Y497" s="417"/>
      <c r="Z497" s="417"/>
    </row>
    <row r="498" spans="1:26" ht="16" x14ac:dyDescent="0.2">
      <c r="A498" s="417"/>
      <c r="B498" s="453"/>
      <c r="C498" s="454"/>
      <c r="D498" s="446"/>
      <c r="E498" s="446"/>
      <c r="F498" s="446"/>
      <c r="G498" s="446"/>
      <c r="H498" s="446"/>
      <c r="I498" s="446"/>
      <c r="J498" s="417"/>
      <c r="K498" s="417"/>
      <c r="L498" s="417"/>
      <c r="M498" s="417"/>
      <c r="N498" s="417"/>
      <c r="O498" s="417"/>
      <c r="P498" s="417"/>
      <c r="Q498" s="417"/>
      <c r="R498" s="417"/>
      <c r="S498" s="417"/>
      <c r="T498" s="417"/>
      <c r="U498" s="417"/>
      <c r="V498" s="417"/>
      <c r="W498" s="417"/>
      <c r="X498" s="417"/>
      <c r="Y498" s="417"/>
      <c r="Z498" s="417"/>
    </row>
    <row r="499" spans="1:26" ht="16" x14ac:dyDescent="0.2">
      <c r="A499" s="417"/>
      <c r="B499" s="453"/>
      <c r="C499" s="454"/>
      <c r="D499" s="446"/>
      <c r="E499" s="446"/>
      <c r="F499" s="446"/>
      <c r="G499" s="446"/>
      <c r="H499" s="446"/>
      <c r="I499" s="446"/>
      <c r="J499" s="417"/>
      <c r="K499" s="417"/>
      <c r="L499" s="417"/>
      <c r="M499" s="417"/>
      <c r="N499" s="417"/>
      <c r="O499" s="417"/>
      <c r="P499" s="417"/>
      <c r="Q499" s="417"/>
      <c r="R499" s="417"/>
      <c r="S499" s="417"/>
      <c r="T499" s="417"/>
      <c r="U499" s="417"/>
      <c r="V499" s="417"/>
      <c r="W499" s="417"/>
      <c r="X499" s="417"/>
      <c r="Y499" s="417"/>
      <c r="Z499" s="417"/>
    </row>
    <row r="500" spans="1:26" ht="16" x14ac:dyDescent="0.2">
      <c r="A500" s="417"/>
      <c r="B500" s="453"/>
      <c r="C500" s="454"/>
      <c r="D500" s="446"/>
      <c r="E500" s="446"/>
      <c r="F500" s="446"/>
      <c r="G500" s="446"/>
      <c r="H500" s="446"/>
      <c r="I500" s="446"/>
      <c r="J500" s="417"/>
      <c r="K500" s="417"/>
      <c r="L500" s="417"/>
      <c r="M500" s="417"/>
      <c r="N500" s="417"/>
      <c r="O500" s="417"/>
      <c r="P500" s="417"/>
      <c r="Q500" s="417"/>
      <c r="R500" s="417"/>
      <c r="S500" s="417"/>
      <c r="T500" s="417"/>
      <c r="U500" s="417"/>
      <c r="V500" s="417"/>
      <c r="W500" s="417"/>
      <c r="X500" s="417"/>
      <c r="Y500" s="417"/>
      <c r="Z500" s="417"/>
    </row>
    <row r="501" spans="1:26" ht="16" x14ac:dyDescent="0.2">
      <c r="A501" s="417"/>
      <c r="B501" s="453"/>
      <c r="C501" s="454"/>
      <c r="D501" s="446"/>
      <c r="E501" s="446"/>
      <c r="F501" s="446"/>
      <c r="G501" s="446"/>
      <c r="H501" s="446"/>
      <c r="I501" s="446"/>
      <c r="J501" s="417"/>
      <c r="K501" s="417"/>
      <c r="L501" s="417"/>
      <c r="M501" s="417"/>
      <c r="N501" s="417"/>
      <c r="O501" s="417"/>
      <c r="P501" s="417"/>
      <c r="Q501" s="417"/>
      <c r="R501" s="417"/>
      <c r="S501" s="417"/>
      <c r="T501" s="417"/>
      <c r="U501" s="417"/>
      <c r="V501" s="417"/>
      <c r="W501" s="417"/>
      <c r="X501" s="417"/>
      <c r="Y501" s="417"/>
      <c r="Z501" s="417"/>
    </row>
    <row r="502" spans="1:26" ht="16" x14ac:dyDescent="0.2">
      <c r="A502" s="417"/>
      <c r="B502" s="453"/>
      <c r="C502" s="454"/>
      <c r="D502" s="446"/>
      <c r="E502" s="446"/>
      <c r="F502" s="446"/>
      <c r="G502" s="446"/>
      <c r="H502" s="446"/>
      <c r="I502" s="446"/>
      <c r="J502" s="417"/>
      <c r="K502" s="417"/>
      <c r="L502" s="417"/>
      <c r="M502" s="417"/>
      <c r="N502" s="417"/>
      <c r="O502" s="417"/>
      <c r="P502" s="417"/>
      <c r="Q502" s="417"/>
      <c r="R502" s="417"/>
      <c r="S502" s="417"/>
      <c r="T502" s="417"/>
      <c r="U502" s="417"/>
      <c r="V502" s="417"/>
      <c r="W502" s="417"/>
      <c r="X502" s="417"/>
      <c r="Y502" s="417"/>
      <c r="Z502" s="417"/>
    </row>
    <row r="503" spans="1:26" ht="16" x14ac:dyDescent="0.2">
      <c r="A503" s="417"/>
      <c r="B503" s="453"/>
      <c r="C503" s="454"/>
      <c r="D503" s="446"/>
      <c r="E503" s="446"/>
      <c r="F503" s="446"/>
      <c r="G503" s="446"/>
      <c r="H503" s="446"/>
      <c r="I503" s="446"/>
      <c r="J503" s="417"/>
      <c r="K503" s="417"/>
      <c r="L503" s="417"/>
      <c r="M503" s="417"/>
      <c r="N503" s="417"/>
      <c r="O503" s="417"/>
      <c r="P503" s="417"/>
      <c r="Q503" s="417"/>
      <c r="R503" s="417"/>
      <c r="S503" s="417"/>
      <c r="T503" s="417"/>
      <c r="U503" s="417"/>
      <c r="V503" s="417"/>
      <c r="W503" s="417"/>
      <c r="X503" s="417"/>
      <c r="Y503" s="417"/>
      <c r="Z503" s="417"/>
    </row>
    <row r="504" spans="1:26" ht="16" x14ac:dyDescent="0.2">
      <c r="A504" s="417"/>
      <c r="B504" s="453"/>
      <c r="C504" s="454"/>
      <c r="D504" s="446"/>
      <c r="E504" s="446"/>
      <c r="F504" s="446"/>
      <c r="G504" s="446"/>
      <c r="H504" s="446"/>
      <c r="I504" s="446"/>
      <c r="J504" s="417"/>
      <c r="K504" s="417"/>
      <c r="L504" s="417"/>
      <c r="M504" s="417"/>
      <c r="N504" s="417"/>
      <c r="O504" s="417"/>
      <c r="P504" s="417"/>
      <c r="Q504" s="417"/>
      <c r="R504" s="417"/>
      <c r="S504" s="417"/>
      <c r="T504" s="417"/>
      <c r="U504" s="417"/>
      <c r="V504" s="417"/>
      <c r="W504" s="417"/>
      <c r="X504" s="417"/>
      <c r="Y504" s="417"/>
      <c r="Z504" s="417"/>
    </row>
    <row r="505" spans="1:26" ht="16" x14ac:dyDescent="0.2">
      <c r="A505" s="417"/>
      <c r="B505" s="453"/>
      <c r="C505" s="454"/>
      <c r="D505" s="446"/>
      <c r="E505" s="446"/>
      <c r="F505" s="446"/>
      <c r="G505" s="446"/>
      <c r="H505" s="446"/>
      <c r="I505" s="446"/>
      <c r="J505" s="417"/>
      <c r="K505" s="417"/>
      <c r="L505" s="417"/>
      <c r="M505" s="417"/>
      <c r="N505" s="417"/>
      <c r="O505" s="417"/>
      <c r="P505" s="417"/>
      <c r="Q505" s="417"/>
      <c r="R505" s="417"/>
      <c r="S505" s="417"/>
      <c r="T505" s="417"/>
      <c r="U505" s="417"/>
      <c r="V505" s="417"/>
      <c r="W505" s="417"/>
      <c r="X505" s="417"/>
      <c r="Y505" s="417"/>
      <c r="Z505" s="417"/>
    </row>
    <row r="506" spans="1:26" ht="16" x14ac:dyDescent="0.2">
      <c r="A506" s="417"/>
      <c r="B506" s="453"/>
      <c r="C506" s="454"/>
      <c r="D506" s="446"/>
      <c r="E506" s="446"/>
      <c r="F506" s="446"/>
      <c r="G506" s="446"/>
      <c r="H506" s="446"/>
      <c r="I506" s="446"/>
      <c r="J506" s="417"/>
      <c r="K506" s="417"/>
      <c r="L506" s="417"/>
      <c r="M506" s="417"/>
      <c r="N506" s="417"/>
      <c r="O506" s="417"/>
      <c r="P506" s="417"/>
      <c r="Q506" s="417"/>
      <c r="R506" s="417"/>
      <c r="S506" s="417"/>
      <c r="T506" s="417"/>
      <c r="U506" s="417"/>
      <c r="V506" s="417"/>
      <c r="W506" s="417"/>
      <c r="X506" s="417"/>
      <c r="Y506" s="417"/>
      <c r="Z506" s="417"/>
    </row>
    <row r="507" spans="1:26" ht="16" x14ac:dyDescent="0.2">
      <c r="A507" s="417"/>
      <c r="B507" s="453"/>
      <c r="C507" s="454"/>
      <c r="D507" s="446"/>
      <c r="E507" s="446"/>
      <c r="F507" s="446"/>
      <c r="G507" s="446"/>
      <c r="H507" s="446"/>
      <c r="I507" s="446"/>
      <c r="J507" s="417"/>
      <c r="K507" s="417"/>
      <c r="L507" s="417"/>
      <c r="M507" s="417"/>
      <c r="N507" s="417"/>
      <c r="O507" s="417"/>
      <c r="P507" s="417"/>
      <c r="Q507" s="417"/>
      <c r="R507" s="417"/>
      <c r="S507" s="417"/>
      <c r="T507" s="417"/>
      <c r="U507" s="417"/>
      <c r="V507" s="417"/>
      <c r="W507" s="417"/>
      <c r="X507" s="417"/>
      <c r="Y507" s="417"/>
      <c r="Z507" s="417"/>
    </row>
    <row r="508" spans="1:26" ht="16" x14ac:dyDescent="0.2">
      <c r="A508" s="417"/>
      <c r="B508" s="453"/>
      <c r="C508" s="454"/>
      <c r="D508" s="446"/>
      <c r="E508" s="446"/>
      <c r="F508" s="446"/>
      <c r="G508" s="446"/>
      <c r="H508" s="446"/>
      <c r="I508" s="446"/>
      <c r="J508" s="417"/>
      <c r="K508" s="417"/>
      <c r="L508" s="417"/>
      <c r="M508" s="417"/>
      <c r="N508" s="417"/>
      <c r="O508" s="417"/>
      <c r="P508" s="417"/>
      <c r="Q508" s="417"/>
      <c r="R508" s="417"/>
      <c r="S508" s="417"/>
      <c r="T508" s="417"/>
      <c r="U508" s="417"/>
      <c r="V508" s="417"/>
      <c r="W508" s="417"/>
      <c r="X508" s="417"/>
      <c r="Y508" s="417"/>
      <c r="Z508" s="417"/>
    </row>
    <row r="509" spans="1:26" ht="16" x14ac:dyDescent="0.2">
      <c r="A509" s="417"/>
      <c r="B509" s="453"/>
      <c r="C509" s="454"/>
      <c r="D509" s="446"/>
      <c r="E509" s="446"/>
      <c r="F509" s="446"/>
      <c r="G509" s="446"/>
      <c r="H509" s="446"/>
      <c r="I509" s="446"/>
      <c r="J509" s="417"/>
      <c r="K509" s="417"/>
      <c r="L509" s="417"/>
      <c r="M509" s="417"/>
      <c r="N509" s="417"/>
      <c r="O509" s="417"/>
      <c r="P509" s="417"/>
      <c r="Q509" s="417"/>
      <c r="R509" s="417"/>
      <c r="S509" s="417"/>
      <c r="T509" s="417"/>
      <c r="U509" s="417"/>
      <c r="V509" s="417"/>
      <c r="W509" s="417"/>
      <c r="X509" s="417"/>
      <c r="Y509" s="417"/>
      <c r="Z509" s="417"/>
    </row>
    <row r="510" spans="1:26" ht="16" x14ac:dyDescent="0.2">
      <c r="A510" s="417"/>
      <c r="B510" s="453"/>
      <c r="C510" s="454"/>
      <c r="D510" s="446"/>
      <c r="E510" s="446"/>
      <c r="F510" s="446"/>
      <c r="G510" s="446"/>
      <c r="H510" s="446"/>
      <c r="I510" s="446"/>
      <c r="J510" s="417"/>
      <c r="K510" s="417"/>
      <c r="L510" s="417"/>
      <c r="M510" s="417"/>
      <c r="N510" s="417"/>
      <c r="O510" s="417"/>
      <c r="P510" s="417"/>
      <c r="Q510" s="417"/>
      <c r="R510" s="417"/>
      <c r="S510" s="417"/>
      <c r="T510" s="417"/>
      <c r="U510" s="417"/>
      <c r="V510" s="417"/>
      <c r="W510" s="417"/>
      <c r="X510" s="417"/>
      <c r="Y510" s="417"/>
      <c r="Z510" s="417"/>
    </row>
    <row r="511" spans="1:26" ht="16" x14ac:dyDescent="0.2">
      <c r="A511" s="417"/>
      <c r="B511" s="453"/>
      <c r="C511" s="454"/>
      <c r="D511" s="446"/>
      <c r="E511" s="446"/>
      <c r="F511" s="446"/>
      <c r="G511" s="446"/>
      <c r="H511" s="446"/>
      <c r="I511" s="446"/>
      <c r="J511" s="417"/>
      <c r="K511" s="417"/>
      <c r="L511" s="417"/>
      <c r="M511" s="417"/>
      <c r="N511" s="417"/>
      <c r="O511" s="417"/>
      <c r="P511" s="417"/>
      <c r="Q511" s="417"/>
      <c r="R511" s="417"/>
      <c r="S511" s="417"/>
      <c r="T511" s="417"/>
      <c r="U511" s="417"/>
      <c r="V511" s="417"/>
      <c r="W511" s="417"/>
      <c r="X511" s="417"/>
      <c r="Y511" s="417"/>
      <c r="Z511" s="417"/>
    </row>
    <row r="512" spans="1:26" ht="16" x14ac:dyDescent="0.2">
      <c r="A512" s="417"/>
      <c r="B512" s="453"/>
      <c r="C512" s="454"/>
      <c r="D512" s="446"/>
      <c r="E512" s="446"/>
      <c r="F512" s="446"/>
      <c r="G512" s="446"/>
      <c r="H512" s="446"/>
      <c r="I512" s="446"/>
      <c r="J512" s="417"/>
      <c r="K512" s="417"/>
      <c r="L512" s="417"/>
      <c r="M512" s="417"/>
      <c r="N512" s="417"/>
      <c r="O512" s="417"/>
      <c r="P512" s="417"/>
      <c r="Q512" s="417"/>
      <c r="R512" s="417"/>
      <c r="S512" s="417"/>
      <c r="T512" s="417"/>
      <c r="U512" s="417"/>
      <c r="V512" s="417"/>
      <c r="W512" s="417"/>
      <c r="X512" s="417"/>
      <c r="Y512" s="417"/>
      <c r="Z512" s="417"/>
    </row>
    <row r="513" spans="1:26" ht="16" x14ac:dyDescent="0.2">
      <c r="A513" s="417"/>
      <c r="B513" s="453"/>
      <c r="C513" s="454"/>
      <c r="D513" s="446"/>
      <c r="E513" s="446"/>
      <c r="F513" s="446"/>
      <c r="G513" s="446"/>
      <c r="H513" s="446"/>
      <c r="I513" s="446"/>
      <c r="J513" s="417"/>
      <c r="K513" s="417"/>
      <c r="L513" s="417"/>
      <c r="M513" s="417"/>
      <c r="N513" s="417"/>
      <c r="O513" s="417"/>
      <c r="P513" s="417"/>
      <c r="Q513" s="417"/>
      <c r="R513" s="417"/>
      <c r="S513" s="417"/>
      <c r="T513" s="417"/>
      <c r="U513" s="417"/>
      <c r="V513" s="417"/>
      <c r="W513" s="417"/>
      <c r="X513" s="417"/>
      <c r="Y513" s="417"/>
      <c r="Z513" s="417"/>
    </row>
    <row r="514" spans="1:26" ht="16" x14ac:dyDescent="0.2">
      <c r="A514" s="417"/>
      <c r="B514" s="453"/>
      <c r="C514" s="454"/>
      <c r="D514" s="446"/>
      <c r="E514" s="446"/>
      <c r="F514" s="446"/>
      <c r="G514" s="446"/>
      <c r="H514" s="446"/>
      <c r="I514" s="446"/>
      <c r="J514" s="417"/>
      <c r="K514" s="417"/>
      <c r="L514" s="417"/>
      <c r="M514" s="417"/>
      <c r="N514" s="417"/>
      <c r="O514" s="417"/>
      <c r="P514" s="417"/>
      <c r="Q514" s="417"/>
      <c r="R514" s="417"/>
      <c r="S514" s="417"/>
      <c r="T514" s="417"/>
      <c r="U514" s="417"/>
      <c r="V514" s="417"/>
      <c r="W514" s="417"/>
      <c r="X514" s="417"/>
      <c r="Y514" s="417"/>
      <c r="Z514" s="417"/>
    </row>
    <row r="515" spans="1:26" ht="16" x14ac:dyDescent="0.2">
      <c r="A515" s="417"/>
      <c r="B515" s="453"/>
      <c r="C515" s="454"/>
      <c r="D515" s="446"/>
      <c r="E515" s="446"/>
      <c r="F515" s="446"/>
      <c r="G515" s="446"/>
      <c r="H515" s="446"/>
      <c r="I515" s="446"/>
      <c r="J515" s="417"/>
      <c r="K515" s="417"/>
      <c r="L515" s="417"/>
      <c r="M515" s="417"/>
      <c r="N515" s="417"/>
      <c r="O515" s="417"/>
      <c r="P515" s="417"/>
      <c r="Q515" s="417"/>
      <c r="R515" s="417"/>
      <c r="S515" s="417"/>
      <c r="T515" s="417"/>
      <c r="U515" s="417"/>
      <c r="V515" s="417"/>
      <c r="W515" s="417"/>
      <c r="X515" s="417"/>
      <c r="Y515" s="417"/>
      <c r="Z515" s="417"/>
    </row>
    <row r="516" spans="1:26" ht="16" x14ac:dyDescent="0.2">
      <c r="A516" s="417"/>
      <c r="B516" s="453"/>
      <c r="C516" s="454"/>
      <c r="D516" s="446"/>
      <c r="E516" s="446"/>
      <c r="F516" s="446"/>
      <c r="G516" s="446"/>
      <c r="H516" s="446"/>
      <c r="I516" s="446"/>
      <c r="J516" s="417"/>
      <c r="K516" s="417"/>
      <c r="L516" s="417"/>
      <c r="M516" s="417"/>
      <c r="N516" s="417"/>
      <c r="O516" s="417"/>
      <c r="P516" s="417"/>
      <c r="Q516" s="417"/>
      <c r="R516" s="417"/>
      <c r="S516" s="417"/>
      <c r="T516" s="417"/>
      <c r="U516" s="417"/>
      <c r="V516" s="417"/>
      <c r="W516" s="417"/>
      <c r="X516" s="417"/>
      <c r="Y516" s="417"/>
      <c r="Z516" s="417"/>
    </row>
    <row r="517" spans="1:26" ht="16" x14ac:dyDescent="0.2">
      <c r="A517" s="417"/>
      <c r="B517" s="453"/>
      <c r="C517" s="454"/>
      <c r="D517" s="446"/>
      <c r="E517" s="446"/>
      <c r="F517" s="446"/>
      <c r="G517" s="446"/>
      <c r="H517" s="446"/>
      <c r="I517" s="446"/>
      <c r="J517" s="417"/>
      <c r="K517" s="417"/>
      <c r="L517" s="417"/>
      <c r="M517" s="417"/>
      <c r="N517" s="417"/>
      <c r="O517" s="417"/>
      <c r="P517" s="417"/>
      <c r="Q517" s="417"/>
      <c r="R517" s="417"/>
      <c r="S517" s="417"/>
      <c r="T517" s="417"/>
      <c r="U517" s="417"/>
      <c r="V517" s="417"/>
      <c r="W517" s="417"/>
      <c r="X517" s="417"/>
      <c r="Y517" s="417"/>
      <c r="Z517" s="417"/>
    </row>
    <row r="518" spans="1:26" ht="16" x14ac:dyDescent="0.2">
      <c r="A518" s="417"/>
      <c r="B518" s="453"/>
      <c r="C518" s="454"/>
      <c r="D518" s="446"/>
      <c r="E518" s="446"/>
      <c r="F518" s="446"/>
      <c r="G518" s="446"/>
      <c r="H518" s="446"/>
      <c r="I518" s="446"/>
      <c r="J518" s="417"/>
      <c r="K518" s="417"/>
      <c r="L518" s="417"/>
      <c r="M518" s="417"/>
      <c r="N518" s="417"/>
      <c r="O518" s="417"/>
      <c r="P518" s="417"/>
      <c r="Q518" s="417"/>
      <c r="R518" s="417"/>
      <c r="S518" s="417"/>
      <c r="T518" s="417"/>
      <c r="U518" s="417"/>
      <c r="V518" s="417"/>
      <c r="W518" s="417"/>
      <c r="X518" s="417"/>
      <c r="Y518" s="417"/>
      <c r="Z518" s="417"/>
    </row>
    <row r="519" spans="1:26" ht="16" x14ac:dyDescent="0.2">
      <c r="A519" s="417"/>
      <c r="B519" s="453"/>
      <c r="C519" s="454"/>
      <c r="D519" s="446"/>
      <c r="E519" s="446"/>
      <c r="F519" s="446"/>
      <c r="G519" s="446"/>
      <c r="H519" s="446"/>
      <c r="I519" s="446"/>
      <c r="J519" s="417"/>
      <c r="K519" s="417"/>
      <c r="L519" s="417"/>
      <c r="M519" s="417"/>
      <c r="N519" s="417"/>
      <c r="O519" s="417"/>
      <c r="P519" s="417"/>
      <c r="Q519" s="417"/>
      <c r="R519" s="417"/>
      <c r="S519" s="417"/>
      <c r="T519" s="417"/>
      <c r="U519" s="417"/>
      <c r="V519" s="417"/>
      <c r="W519" s="417"/>
      <c r="X519" s="417"/>
      <c r="Y519" s="417"/>
      <c r="Z519" s="417"/>
    </row>
    <row r="520" spans="1:26" ht="16" x14ac:dyDescent="0.2">
      <c r="A520" s="417"/>
      <c r="B520" s="453"/>
      <c r="C520" s="454"/>
      <c r="D520" s="446"/>
      <c r="E520" s="446"/>
      <c r="F520" s="446"/>
      <c r="G520" s="446"/>
      <c r="H520" s="446"/>
      <c r="I520" s="446"/>
      <c r="J520" s="417"/>
      <c r="K520" s="417"/>
      <c r="L520" s="417"/>
      <c r="M520" s="417"/>
      <c r="N520" s="417"/>
      <c r="O520" s="417"/>
      <c r="P520" s="417"/>
      <c r="Q520" s="417"/>
      <c r="R520" s="417"/>
      <c r="S520" s="417"/>
      <c r="T520" s="417"/>
      <c r="U520" s="417"/>
      <c r="V520" s="417"/>
      <c r="W520" s="417"/>
      <c r="X520" s="417"/>
      <c r="Y520" s="417"/>
      <c r="Z520" s="417"/>
    </row>
    <row r="521" spans="1:26" ht="16" x14ac:dyDescent="0.2">
      <c r="A521" s="417"/>
      <c r="B521" s="453"/>
      <c r="C521" s="454"/>
      <c r="D521" s="446"/>
      <c r="E521" s="446"/>
      <c r="F521" s="446"/>
      <c r="G521" s="446"/>
      <c r="H521" s="446"/>
      <c r="I521" s="446"/>
      <c r="J521" s="417"/>
      <c r="K521" s="417"/>
      <c r="L521" s="417"/>
      <c r="M521" s="417"/>
      <c r="N521" s="417"/>
      <c r="O521" s="417"/>
      <c r="P521" s="417"/>
      <c r="Q521" s="417"/>
      <c r="R521" s="417"/>
      <c r="S521" s="417"/>
      <c r="T521" s="417"/>
      <c r="U521" s="417"/>
      <c r="V521" s="417"/>
      <c r="W521" s="417"/>
      <c r="X521" s="417"/>
      <c r="Y521" s="417"/>
      <c r="Z521" s="417"/>
    </row>
    <row r="522" spans="1:26" ht="16" x14ac:dyDescent="0.2">
      <c r="A522" s="417"/>
      <c r="B522" s="453"/>
      <c r="C522" s="454"/>
      <c r="D522" s="446"/>
      <c r="E522" s="446"/>
      <c r="F522" s="446"/>
      <c r="G522" s="446"/>
      <c r="H522" s="446"/>
      <c r="I522" s="446"/>
      <c r="J522" s="417"/>
      <c r="K522" s="417"/>
      <c r="L522" s="417"/>
      <c r="M522" s="417"/>
      <c r="N522" s="417"/>
      <c r="O522" s="417"/>
      <c r="P522" s="417"/>
      <c r="Q522" s="417"/>
      <c r="R522" s="417"/>
      <c r="S522" s="417"/>
      <c r="T522" s="417"/>
      <c r="U522" s="417"/>
      <c r="V522" s="417"/>
      <c r="W522" s="417"/>
      <c r="X522" s="417"/>
      <c r="Y522" s="417"/>
      <c r="Z522" s="417"/>
    </row>
    <row r="523" spans="1:26" ht="16" x14ac:dyDescent="0.2">
      <c r="A523" s="417"/>
      <c r="B523" s="453"/>
      <c r="C523" s="454"/>
      <c r="D523" s="446"/>
      <c r="E523" s="446"/>
      <c r="F523" s="446"/>
      <c r="G523" s="446"/>
      <c r="H523" s="446"/>
      <c r="I523" s="446"/>
      <c r="J523" s="417"/>
      <c r="K523" s="417"/>
      <c r="L523" s="417"/>
      <c r="M523" s="417"/>
      <c r="N523" s="417"/>
      <c r="O523" s="417"/>
      <c r="P523" s="417"/>
      <c r="Q523" s="417"/>
      <c r="R523" s="417"/>
      <c r="S523" s="417"/>
      <c r="T523" s="417"/>
      <c r="U523" s="417"/>
      <c r="V523" s="417"/>
      <c r="W523" s="417"/>
      <c r="X523" s="417"/>
      <c r="Y523" s="417"/>
      <c r="Z523" s="417"/>
    </row>
    <row r="524" spans="1:26" ht="16" x14ac:dyDescent="0.2">
      <c r="A524" s="417"/>
      <c r="B524" s="453"/>
      <c r="C524" s="454"/>
      <c r="D524" s="446"/>
      <c r="E524" s="446"/>
      <c r="F524" s="446"/>
      <c r="G524" s="446"/>
      <c r="H524" s="446"/>
      <c r="I524" s="446"/>
      <c r="J524" s="417"/>
      <c r="K524" s="417"/>
      <c r="L524" s="417"/>
      <c r="M524" s="417"/>
      <c r="N524" s="417"/>
      <c r="O524" s="417"/>
      <c r="P524" s="417"/>
      <c r="Q524" s="417"/>
      <c r="R524" s="417"/>
      <c r="S524" s="417"/>
      <c r="T524" s="417"/>
      <c r="U524" s="417"/>
      <c r="V524" s="417"/>
      <c r="W524" s="417"/>
      <c r="X524" s="417"/>
      <c r="Y524" s="417"/>
      <c r="Z524" s="417"/>
    </row>
    <row r="525" spans="1:26" ht="16" x14ac:dyDescent="0.2">
      <c r="A525" s="417"/>
      <c r="B525" s="453"/>
      <c r="C525" s="454"/>
      <c r="D525" s="446"/>
      <c r="E525" s="446"/>
      <c r="F525" s="446"/>
      <c r="G525" s="446"/>
      <c r="H525" s="446"/>
      <c r="I525" s="446"/>
      <c r="J525" s="417"/>
      <c r="K525" s="417"/>
      <c r="L525" s="417"/>
      <c r="M525" s="417"/>
      <c r="N525" s="417"/>
      <c r="O525" s="417"/>
      <c r="P525" s="417"/>
      <c r="Q525" s="417"/>
      <c r="R525" s="417"/>
      <c r="S525" s="417"/>
      <c r="T525" s="417"/>
      <c r="U525" s="417"/>
      <c r="V525" s="417"/>
      <c r="W525" s="417"/>
      <c r="X525" s="417"/>
      <c r="Y525" s="417"/>
      <c r="Z525" s="417"/>
    </row>
    <row r="526" spans="1:26" ht="16" x14ac:dyDescent="0.2">
      <c r="A526" s="417"/>
      <c r="B526" s="453"/>
      <c r="C526" s="454"/>
      <c r="D526" s="446"/>
      <c r="E526" s="446"/>
      <c r="F526" s="446"/>
      <c r="G526" s="446"/>
      <c r="H526" s="446"/>
      <c r="I526" s="446"/>
      <c r="J526" s="417"/>
      <c r="K526" s="417"/>
      <c r="L526" s="417"/>
      <c r="M526" s="417"/>
      <c r="N526" s="417"/>
      <c r="O526" s="417"/>
      <c r="P526" s="417"/>
      <c r="Q526" s="417"/>
      <c r="R526" s="417"/>
      <c r="S526" s="417"/>
      <c r="T526" s="417"/>
      <c r="U526" s="417"/>
      <c r="V526" s="417"/>
      <c r="W526" s="417"/>
      <c r="X526" s="417"/>
      <c r="Y526" s="417"/>
      <c r="Z526" s="417"/>
    </row>
    <row r="527" spans="1:26" ht="16" x14ac:dyDescent="0.2">
      <c r="A527" s="417"/>
      <c r="B527" s="453"/>
      <c r="C527" s="454"/>
      <c r="D527" s="446"/>
      <c r="E527" s="446"/>
      <c r="F527" s="446"/>
      <c r="G527" s="446"/>
      <c r="H527" s="446"/>
      <c r="I527" s="446"/>
      <c r="J527" s="417"/>
      <c r="K527" s="417"/>
      <c r="L527" s="417"/>
      <c r="M527" s="417"/>
      <c r="N527" s="417"/>
      <c r="O527" s="417"/>
      <c r="P527" s="417"/>
      <c r="Q527" s="417"/>
      <c r="R527" s="417"/>
      <c r="S527" s="417"/>
      <c r="T527" s="417"/>
      <c r="U527" s="417"/>
      <c r="V527" s="417"/>
      <c r="W527" s="417"/>
      <c r="X527" s="417"/>
      <c r="Y527" s="417"/>
      <c r="Z527" s="417"/>
    </row>
    <row r="528" spans="1:26" ht="16" x14ac:dyDescent="0.2">
      <c r="A528" s="417"/>
      <c r="B528" s="453"/>
      <c r="C528" s="454"/>
      <c r="D528" s="446"/>
      <c r="E528" s="446"/>
      <c r="F528" s="446"/>
      <c r="G528" s="446"/>
      <c r="H528" s="446"/>
      <c r="I528" s="446"/>
      <c r="J528" s="417"/>
      <c r="K528" s="417"/>
      <c r="L528" s="417"/>
      <c r="M528" s="417"/>
      <c r="N528" s="417"/>
      <c r="O528" s="417"/>
      <c r="P528" s="417"/>
      <c r="Q528" s="417"/>
      <c r="R528" s="417"/>
      <c r="S528" s="417"/>
      <c r="T528" s="417"/>
      <c r="U528" s="417"/>
      <c r="V528" s="417"/>
      <c r="W528" s="417"/>
      <c r="X528" s="417"/>
      <c r="Y528" s="417"/>
      <c r="Z528" s="417"/>
    </row>
    <row r="529" spans="1:26" ht="16" x14ac:dyDescent="0.2">
      <c r="A529" s="417"/>
      <c r="B529" s="453"/>
      <c r="C529" s="454"/>
      <c r="D529" s="446"/>
      <c r="E529" s="446"/>
      <c r="F529" s="446"/>
      <c r="G529" s="446"/>
      <c r="H529" s="446"/>
      <c r="I529" s="446"/>
      <c r="J529" s="417"/>
      <c r="K529" s="417"/>
      <c r="L529" s="417"/>
      <c r="M529" s="417"/>
      <c r="N529" s="417"/>
      <c r="O529" s="417"/>
      <c r="P529" s="417"/>
      <c r="Q529" s="417"/>
      <c r="R529" s="417"/>
      <c r="S529" s="417"/>
      <c r="T529" s="417"/>
      <c r="U529" s="417"/>
      <c r="V529" s="417"/>
      <c r="W529" s="417"/>
      <c r="X529" s="417"/>
      <c r="Y529" s="417"/>
      <c r="Z529" s="417"/>
    </row>
    <row r="530" spans="1:26" ht="16" x14ac:dyDescent="0.2">
      <c r="A530" s="417"/>
      <c r="B530" s="453"/>
      <c r="C530" s="454"/>
      <c r="D530" s="446"/>
      <c r="E530" s="446"/>
      <c r="F530" s="446"/>
      <c r="G530" s="446"/>
      <c r="H530" s="446"/>
      <c r="I530" s="446"/>
      <c r="J530" s="417"/>
      <c r="K530" s="417"/>
      <c r="L530" s="417"/>
      <c r="M530" s="417"/>
      <c r="N530" s="417"/>
      <c r="O530" s="417"/>
      <c r="P530" s="417"/>
      <c r="Q530" s="417"/>
      <c r="R530" s="417"/>
      <c r="S530" s="417"/>
      <c r="T530" s="417"/>
      <c r="U530" s="417"/>
      <c r="V530" s="417"/>
      <c r="W530" s="417"/>
      <c r="X530" s="417"/>
      <c r="Y530" s="417"/>
      <c r="Z530" s="417"/>
    </row>
    <row r="531" spans="1:26" ht="16" x14ac:dyDescent="0.2">
      <c r="A531" s="417"/>
      <c r="B531" s="453"/>
      <c r="C531" s="454"/>
      <c r="D531" s="446"/>
      <c r="E531" s="446"/>
      <c r="F531" s="446"/>
      <c r="G531" s="446"/>
      <c r="H531" s="446"/>
      <c r="I531" s="446"/>
      <c r="J531" s="417"/>
      <c r="K531" s="417"/>
      <c r="L531" s="417"/>
      <c r="M531" s="417"/>
      <c r="N531" s="417"/>
      <c r="O531" s="417"/>
      <c r="P531" s="417"/>
      <c r="Q531" s="417"/>
      <c r="R531" s="417"/>
      <c r="S531" s="417"/>
      <c r="T531" s="417"/>
      <c r="U531" s="417"/>
      <c r="V531" s="417"/>
      <c r="W531" s="417"/>
      <c r="X531" s="417"/>
      <c r="Y531" s="417"/>
      <c r="Z531" s="417"/>
    </row>
    <row r="532" spans="1:26" ht="16" x14ac:dyDescent="0.2">
      <c r="A532" s="417"/>
      <c r="B532" s="453"/>
      <c r="C532" s="454"/>
      <c r="D532" s="446"/>
      <c r="E532" s="446"/>
      <c r="F532" s="446"/>
      <c r="G532" s="446"/>
      <c r="H532" s="446"/>
      <c r="I532" s="446"/>
      <c r="J532" s="417"/>
      <c r="K532" s="417"/>
      <c r="L532" s="417"/>
      <c r="M532" s="417"/>
      <c r="N532" s="417"/>
      <c r="O532" s="417"/>
      <c r="P532" s="417"/>
      <c r="Q532" s="417"/>
      <c r="R532" s="417"/>
      <c r="S532" s="417"/>
      <c r="T532" s="417"/>
      <c r="U532" s="417"/>
      <c r="V532" s="417"/>
      <c r="W532" s="417"/>
      <c r="X532" s="417"/>
      <c r="Y532" s="417"/>
      <c r="Z532" s="417"/>
    </row>
    <row r="533" spans="1:26" ht="16" x14ac:dyDescent="0.2">
      <c r="A533" s="417"/>
      <c r="B533" s="453"/>
      <c r="C533" s="454"/>
      <c r="D533" s="446"/>
      <c r="E533" s="446"/>
      <c r="F533" s="446"/>
      <c r="G533" s="446"/>
      <c r="H533" s="446"/>
      <c r="I533" s="446"/>
      <c r="J533" s="417"/>
      <c r="K533" s="417"/>
      <c r="L533" s="417"/>
      <c r="M533" s="417"/>
      <c r="N533" s="417"/>
      <c r="O533" s="417"/>
      <c r="P533" s="417"/>
      <c r="Q533" s="417"/>
      <c r="R533" s="417"/>
      <c r="S533" s="417"/>
      <c r="T533" s="417"/>
      <c r="U533" s="417"/>
      <c r="V533" s="417"/>
      <c r="W533" s="417"/>
      <c r="X533" s="417"/>
      <c r="Y533" s="417"/>
      <c r="Z533" s="417"/>
    </row>
    <row r="534" spans="1:26" ht="16" x14ac:dyDescent="0.2">
      <c r="A534" s="417"/>
      <c r="B534" s="453"/>
      <c r="C534" s="454"/>
      <c r="D534" s="446"/>
      <c r="E534" s="446"/>
      <c r="F534" s="446"/>
      <c r="G534" s="446"/>
      <c r="H534" s="446"/>
      <c r="I534" s="446"/>
      <c r="J534" s="417"/>
      <c r="K534" s="417"/>
      <c r="L534" s="417"/>
      <c r="M534" s="417"/>
      <c r="N534" s="417"/>
      <c r="O534" s="417"/>
      <c r="P534" s="417"/>
      <c r="Q534" s="417"/>
      <c r="R534" s="417"/>
      <c r="S534" s="417"/>
      <c r="T534" s="417"/>
      <c r="U534" s="417"/>
      <c r="V534" s="417"/>
      <c r="W534" s="417"/>
      <c r="X534" s="417"/>
      <c r="Y534" s="417"/>
      <c r="Z534" s="417"/>
    </row>
    <row r="535" spans="1:26" ht="16" x14ac:dyDescent="0.2">
      <c r="A535" s="417"/>
      <c r="B535" s="453"/>
      <c r="C535" s="454"/>
      <c r="D535" s="446"/>
      <c r="E535" s="446"/>
      <c r="F535" s="446"/>
      <c r="G535" s="446"/>
      <c r="H535" s="446"/>
      <c r="I535" s="446"/>
      <c r="J535" s="417"/>
      <c r="K535" s="417"/>
      <c r="L535" s="417"/>
      <c r="M535" s="417"/>
      <c r="N535" s="417"/>
      <c r="O535" s="417"/>
      <c r="P535" s="417"/>
      <c r="Q535" s="417"/>
      <c r="R535" s="417"/>
      <c r="S535" s="417"/>
      <c r="T535" s="417"/>
      <c r="U535" s="417"/>
      <c r="V535" s="417"/>
      <c r="W535" s="417"/>
      <c r="X535" s="417"/>
      <c r="Y535" s="417"/>
      <c r="Z535" s="417"/>
    </row>
    <row r="536" spans="1:26" ht="16" x14ac:dyDescent="0.2">
      <c r="A536" s="417"/>
      <c r="B536" s="453"/>
      <c r="C536" s="454"/>
      <c r="D536" s="446"/>
      <c r="E536" s="446"/>
      <c r="F536" s="446"/>
      <c r="G536" s="446"/>
      <c r="H536" s="446"/>
      <c r="I536" s="446"/>
      <c r="J536" s="417"/>
      <c r="K536" s="417"/>
      <c r="L536" s="417"/>
      <c r="M536" s="417"/>
      <c r="N536" s="417"/>
      <c r="O536" s="417"/>
      <c r="P536" s="417"/>
      <c r="Q536" s="417"/>
      <c r="R536" s="417"/>
      <c r="S536" s="417"/>
      <c r="T536" s="417"/>
      <c r="U536" s="417"/>
      <c r="V536" s="417"/>
      <c r="W536" s="417"/>
      <c r="X536" s="417"/>
      <c r="Y536" s="417"/>
      <c r="Z536" s="417"/>
    </row>
    <row r="537" spans="1:26" ht="16" x14ac:dyDescent="0.2">
      <c r="A537" s="417"/>
      <c r="B537" s="453"/>
      <c r="C537" s="454"/>
      <c r="D537" s="446"/>
      <c r="E537" s="446"/>
      <c r="F537" s="446"/>
      <c r="G537" s="446"/>
      <c r="H537" s="446"/>
      <c r="I537" s="446"/>
      <c r="J537" s="417"/>
      <c r="K537" s="417"/>
      <c r="L537" s="417"/>
      <c r="M537" s="417"/>
      <c r="N537" s="417"/>
      <c r="O537" s="417"/>
      <c r="P537" s="417"/>
      <c r="Q537" s="417"/>
      <c r="R537" s="417"/>
      <c r="S537" s="417"/>
      <c r="T537" s="417"/>
      <c r="U537" s="417"/>
      <c r="V537" s="417"/>
      <c r="W537" s="417"/>
      <c r="X537" s="417"/>
      <c r="Y537" s="417"/>
      <c r="Z537" s="417"/>
    </row>
    <row r="538" spans="1:26" ht="16" x14ac:dyDescent="0.2">
      <c r="A538" s="417"/>
      <c r="B538" s="453"/>
      <c r="C538" s="454"/>
      <c r="D538" s="446"/>
      <c r="E538" s="446"/>
      <c r="F538" s="446"/>
      <c r="G538" s="446"/>
      <c r="H538" s="446"/>
      <c r="I538" s="446"/>
      <c r="J538" s="417"/>
      <c r="K538" s="417"/>
      <c r="L538" s="417"/>
      <c r="M538" s="417"/>
      <c r="N538" s="417"/>
      <c r="O538" s="417"/>
      <c r="P538" s="417"/>
      <c r="Q538" s="417"/>
      <c r="R538" s="417"/>
      <c r="S538" s="417"/>
      <c r="T538" s="417"/>
      <c r="U538" s="417"/>
      <c r="V538" s="417"/>
      <c r="W538" s="417"/>
      <c r="X538" s="417"/>
      <c r="Y538" s="417"/>
      <c r="Z538" s="417"/>
    </row>
    <row r="539" spans="1:26" ht="16" x14ac:dyDescent="0.2">
      <c r="A539" s="417"/>
      <c r="B539" s="453"/>
      <c r="C539" s="454"/>
      <c r="D539" s="446"/>
      <c r="E539" s="446"/>
      <c r="F539" s="446"/>
      <c r="G539" s="446"/>
      <c r="H539" s="446"/>
      <c r="I539" s="446"/>
      <c r="J539" s="417"/>
      <c r="K539" s="417"/>
      <c r="L539" s="417"/>
      <c r="M539" s="417"/>
      <c r="N539" s="417"/>
      <c r="O539" s="417"/>
      <c r="P539" s="417"/>
      <c r="Q539" s="417"/>
      <c r="R539" s="417"/>
      <c r="S539" s="417"/>
      <c r="T539" s="417"/>
      <c r="U539" s="417"/>
      <c r="V539" s="417"/>
      <c r="W539" s="417"/>
      <c r="X539" s="417"/>
      <c r="Y539" s="417"/>
      <c r="Z539" s="417"/>
    </row>
    <row r="540" spans="1:26" ht="16" x14ac:dyDescent="0.2">
      <c r="A540" s="417"/>
      <c r="B540" s="453"/>
      <c r="C540" s="454"/>
      <c r="D540" s="446"/>
      <c r="E540" s="446"/>
      <c r="F540" s="446"/>
      <c r="G540" s="446"/>
      <c r="H540" s="446"/>
      <c r="I540" s="446"/>
      <c r="J540" s="417"/>
      <c r="K540" s="417"/>
      <c r="L540" s="417"/>
      <c r="M540" s="417"/>
      <c r="N540" s="417"/>
      <c r="O540" s="417"/>
      <c r="P540" s="417"/>
      <c r="Q540" s="417"/>
      <c r="R540" s="417"/>
      <c r="S540" s="417"/>
      <c r="T540" s="417"/>
      <c r="U540" s="417"/>
      <c r="V540" s="417"/>
      <c r="W540" s="417"/>
      <c r="X540" s="417"/>
      <c r="Y540" s="417"/>
      <c r="Z540" s="417"/>
    </row>
    <row r="541" spans="1:26" ht="16" x14ac:dyDescent="0.2">
      <c r="A541" s="417"/>
      <c r="B541" s="453"/>
      <c r="C541" s="454"/>
      <c r="D541" s="446"/>
      <c r="E541" s="446"/>
      <c r="F541" s="446"/>
      <c r="G541" s="446"/>
      <c r="H541" s="446"/>
      <c r="I541" s="446"/>
      <c r="J541" s="417"/>
      <c r="K541" s="417"/>
      <c r="L541" s="417"/>
      <c r="M541" s="417"/>
      <c r="N541" s="417"/>
      <c r="O541" s="417"/>
      <c r="P541" s="417"/>
      <c r="Q541" s="417"/>
      <c r="R541" s="417"/>
      <c r="S541" s="417"/>
      <c r="T541" s="417"/>
      <c r="U541" s="417"/>
      <c r="V541" s="417"/>
      <c r="W541" s="417"/>
      <c r="X541" s="417"/>
      <c r="Y541" s="417"/>
      <c r="Z541" s="417"/>
    </row>
    <row r="542" spans="1:26" ht="16" x14ac:dyDescent="0.2">
      <c r="A542" s="417"/>
      <c r="B542" s="453"/>
      <c r="C542" s="454"/>
      <c r="D542" s="446"/>
      <c r="E542" s="446"/>
      <c r="F542" s="446"/>
      <c r="G542" s="446"/>
      <c r="H542" s="446"/>
      <c r="I542" s="446"/>
      <c r="J542" s="417"/>
      <c r="K542" s="417"/>
      <c r="L542" s="417"/>
      <c r="M542" s="417"/>
      <c r="N542" s="417"/>
      <c r="O542" s="417"/>
      <c r="P542" s="417"/>
      <c r="Q542" s="417"/>
      <c r="R542" s="417"/>
      <c r="S542" s="417"/>
      <c r="T542" s="417"/>
      <c r="U542" s="417"/>
      <c r="V542" s="417"/>
      <c r="W542" s="417"/>
      <c r="X542" s="417"/>
      <c r="Y542" s="417"/>
      <c r="Z542" s="417"/>
    </row>
    <row r="543" spans="1:26" ht="16" x14ac:dyDescent="0.2">
      <c r="A543" s="417"/>
      <c r="B543" s="453"/>
      <c r="C543" s="454"/>
      <c r="D543" s="446"/>
      <c r="E543" s="446"/>
      <c r="F543" s="446"/>
      <c r="G543" s="446"/>
      <c r="H543" s="446"/>
      <c r="I543" s="446"/>
      <c r="J543" s="417"/>
      <c r="K543" s="417"/>
      <c r="L543" s="417"/>
      <c r="M543" s="417"/>
      <c r="N543" s="417"/>
      <c r="O543" s="417"/>
      <c r="P543" s="417"/>
      <c r="Q543" s="417"/>
      <c r="R543" s="417"/>
      <c r="S543" s="417"/>
      <c r="T543" s="417"/>
      <c r="U543" s="417"/>
      <c r="V543" s="417"/>
      <c r="W543" s="417"/>
      <c r="X543" s="417"/>
      <c r="Y543" s="417"/>
      <c r="Z543" s="417"/>
    </row>
    <row r="544" spans="1:26" ht="16" x14ac:dyDescent="0.2">
      <c r="A544" s="417"/>
      <c r="B544" s="453"/>
      <c r="C544" s="454"/>
      <c r="D544" s="446"/>
      <c r="E544" s="446"/>
      <c r="F544" s="446"/>
      <c r="G544" s="446"/>
      <c r="H544" s="446"/>
      <c r="I544" s="446"/>
      <c r="J544" s="417"/>
      <c r="K544" s="417"/>
      <c r="L544" s="417"/>
      <c r="M544" s="417"/>
      <c r="N544" s="417"/>
      <c r="O544" s="417"/>
      <c r="P544" s="417"/>
      <c r="Q544" s="417"/>
      <c r="R544" s="417"/>
      <c r="S544" s="417"/>
      <c r="T544" s="417"/>
      <c r="U544" s="417"/>
      <c r="V544" s="417"/>
      <c r="W544" s="417"/>
      <c r="X544" s="417"/>
      <c r="Y544" s="417"/>
      <c r="Z544" s="417"/>
    </row>
    <row r="545" spans="1:26" ht="16" x14ac:dyDescent="0.2">
      <c r="A545" s="417"/>
      <c r="B545" s="453"/>
      <c r="C545" s="454"/>
      <c r="D545" s="446"/>
      <c r="E545" s="446"/>
      <c r="F545" s="446"/>
      <c r="G545" s="446"/>
      <c r="H545" s="446"/>
      <c r="I545" s="446"/>
      <c r="J545" s="417"/>
      <c r="K545" s="417"/>
      <c r="L545" s="417"/>
      <c r="M545" s="417"/>
      <c r="N545" s="417"/>
      <c r="O545" s="417"/>
      <c r="P545" s="417"/>
      <c r="Q545" s="417"/>
      <c r="R545" s="417"/>
      <c r="S545" s="417"/>
      <c r="T545" s="417"/>
      <c r="U545" s="417"/>
      <c r="V545" s="417"/>
      <c r="W545" s="417"/>
      <c r="X545" s="417"/>
      <c r="Y545" s="417"/>
      <c r="Z545" s="417"/>
    </row>
    <row r="546" spans="1:26" ht="16" x14ac:dyDescent="0.2">
      <c r="A546" s="417"/>
      <c r="B546" s="453"/>
      <c r="C546" s="454"/>
      <c r="D546" s="446"/>
      <c r="E546" s="446"/>
      <c r="F546" s="446"/>
      <c r="G546" s="446"/>
      <c r="H546" s="446"/>
      <c r="I546" s="446"/>
      <c r="J546" s="417"/>
      <c r="K546" s="417"/>
      <c r="L546" s="417"/>
      <c r="M546" s="417"/>
      <c r="N546" s="417"/>
      <c r="O546" s="417"/>
      <c r="P546" s="417"/>
      <c r="Q546" s="417"/>
      <c r="R546" s="417"/>
      <c r="S546" s="417"/>
      <c r="T546" s="417"/>
      <c r="U546" s="417"/>
      <c r="V546" s="417"/>
      <c r="W546" s="417"/>
      <c r="X546" s="417"/>
      <c r="Y546" s="417"/>
      <c r="Z546" s="417"/>
    </row>
    <row r="547" spans="1:26" ht="16" x14ac:dyDescent="0.2">
      <c r="A547" s="417"/>
      <c r="B547" s="453"/>
      <c r="C547" s="454"/>
      <c r="D547" s="446"/>
      <c r="E547" s="446"/>
      <c r="F547" s="446"/>
      <c r="G547" s="446"/>
      <c r="H547" s="446"/>
      <c r="I547" s="446"/>
      <c r="J547" s="417"/>
      <c r="K547" s="417"/>
      <c r="L547" s="417"/>
      <c r="M547" s="417"/>
      <c r="N547" s="417"/>
      <c r="O547" s="417"/>
      <c r="P547" s="417"/>
      <c r="Q547" s="417"/>
      <c r="R547" s="417"/>
      <c r="S547" s="417"/>
      <c r="T547" s="417"/>
      <c r="U547" s="417"/>
      <c r="V547" s="417"/>
      <c r="W547" s="417"/>
      <c r="X547" s="417"/>
      <c r="Y547" s="417"/>
      <c r="Z547" s="417"/>
    </row>
    <row r="548" spans="1:26" ht="16" x14ac:dyDescent="0.2">
      <c r="A548" s="417"/>
      <c r="B548" s="453"/>
      <c r="C548" s="454"/>
      <c r="D548" s="446"/>
      <c r="E548" s="446"/>
      <c r="F548" s="446"/>
      <c r="G548" s="446"/>
      <c r="H548" s="446"/>
      <c r="I548" s="446"/>
      <c r="J548" s="417"/>
      <c r="K548" s="417"/>
      <c r="L548" s="417"/>
      <c r="M548" s="417"/>
      <c r="N548" s="417"/>
      <c r="O548" s="417"/>
      <c r="P548" s="417"/>
      <c r="Q548" s="417"/>
      <c r="R548" s="417"/>
      <c r="S548" s="417"/>
      <c r="T548" s="417"/>
      <c r="U548" s="417"/>
      <c r="V548" s="417"/>
      <c r="W548" s="417"/>
      <c r="X548" s="417"/>
      <c r="Y548" s="417"/>
      <c r="Z548" s="417"/>
    </row>
    <row r="549" spans="1:26" ht="16" x14ac:dyDescent="0.2">
      <c r="A549" s="417"/>
      <c r="B549" s="453"/>
      <c r="C549" s="454"/>
      <c r="D549" s="446"/>
      <c r="E549" s="446"/>
      <c r="F549" s="446"/>
      <c r="G549" s="446"/>
      <c r="H549" s="446"/>
      <c r="I549" s="446"/>
      <c r="J549" s="417"/>
      <c r="K549" s="417"/>
      <c r="L549" s="417"/>
      <c r="M549" s="417"/>
      <c r="N549" s="417"/>
      <c r="O549" s="417"/>
      <c r="P549" s="417"/>
      <c r="Q549" s="417"/>
      <c r="R549" s="417"/>
      <c r="S549" s="417"/>
      <c r="T549" s="417"/>
      <c r="U549" s="417"/>
      <c r="V549" s="417"/>
      <c r="W549" s="417"/>
      <c r="X549" s="417"/>
      <c r="Y549" s="417"/>
      <c r="Z549" s="417"/>
    </row>
    <row r="550" spans="1:26" ht="16" x14ac:dyDescent="0.2">
      <c r="A550" s="417"/>
      <c r="B550" s="453"/>
      <c r="C550" s="454"/>
      <c r="D550" s="446"/>
      <c r="E550" s="446"/>
      <c r="F550" s="446"/>
      <c r="G550" s="446"/>
      <c r="H550" s="446"/>
      <c r="I550" s="446"/>
      <c r="J550" s="417"/>
      <c r="K550" s="417"/>
      <c r="L550" s="417"/>
      <c r="M550" s="417"/>
      <c r="N550" s="417"/>
      <c r="O550" s="417"/>
      <c r="P550" s="417"/>
      <c r="Q550" s="417"/>
      <c r="R550" s="417"/>
      <c r="S550" s="417"/>
      <c r="T550" s="417"/>
      <c r="U550" s="417"/>
      <c r="V550" s="417"/>
      <c r="W550" s="417"/>
      <c r="X550" s="417"/>
      <c r="Y550" s="417"/>
      <c r="Z550" s="417"/>
    </row>
    <row r="551" spans="1:26" ht="16" x14ac:dyDescent="0.2">
      <c r="A551" s="417"/>
      <c r="B551" s="453"/>
      <c r="C551" s="454"/>
      <c r="D551" s="446"/>
      <c r="E551" s="446"/>
      <c r="F551" s="446"/>
      <c r="G551" s="446"/>
      <c r="H551" s="446"/>
      <c r="I551" s="446"/>
      <c r="J551" s="417"/>
      <c r="K551" s="417"/>
      <c r="L551" s="417"/>
      <c r="M551" s="417"/>
      <c r="N551" s="417"/>
      <c r="O551" s="417"/>
      <c r="P551" s="417"/>
      <c r="Q551" s="417"/>
      <c r="R551" s="417"/>
      <c r="S551" s="417"/>
      <c r="T551" s="417"/>
      <c r="U551" s="417"/>
      <c r="V551" s="417"/>
      <c r="W551" s="417"/>
      <c r="X551" s="417"/>
      <c r="Y551" s="417"/>
      <c r="Z551" s="417"/>
    </row>
    <row r="552" spans="1:26" ht="16" x14ac:dyDescent="0.2">
      <c r="A552" s="417"/>
      <c r="B552" s="453"/>
      <c r="C552" s="454"/>
      <c r="D552" s="446"/>
      <c r="E552" s="446"/>
      <c r="F552" s="446"/>
      <c r="G552" s="446"/>
      <c r="H552" s="446"/>
      <c r="I552" s="446"/>
      <c r="J552" s="417"/>
      <c r="K552" s="417"/>
      <c r="L552" s="417"/>
      <c r="M552" s="417"/>
      <c r="N552" s="417"/>
      <c r="O552" s="417"/>
      <c r="P552" s="417"/>
      <c r="Q552" s="417"/>
      <c r="R552" s="417"/>
      <c r="S552" s="417"/>
      <c r="T552" s="417"/>
      <c r="U552" s="417"/>
      <c r="V552" s="417"/>
      <c r="W552" s="417"/>
      <c r="X552" s="417"/>
      <c r="Y552" s="417"/>
      <c r="Z552" s="417"/>
    </row>
    <row r="553" spans="1:26" ht="16" x14ac:dyDescent="0.2">
      <c r="A553" s="417"/>
      <c r="B553" s="453"/>
      <c r="C553" s="454"/>
      <c r="D553" s="446"/>
      <c r="E553" s="446"/>
      <c r="F553" s="446"/>
      <c r="G553" s="446"/>
      <c r="H553" s="446"/>
      <c r="I553" s="446"/>
      <c r="J553" s="417"/>
      <c r="K553" s="417"/>
      <c r="L553" s="417"/>
      <c r="M553" s="417"/>
      <c r="N553" s="417"/>
      <c r="O553" s="417"/>
      <c r="P553" s="417"/>
      <c r="Q553" s="417"/>
      <c r="R553" s="417"/>
      <c r="S553" s="417"/>
      <c r="T553" s="417"/>
      <c r="U553" s="417"/>
      <c r="V553" s="417"/>
      <c r="W553" s="417"/>
      <c r="X553" s="417"/>
      <c r="Y553" s="417"/>
      <c r="Z553" s="417"/>
    </row>
    <row r="554" spans="1:26" ht="16" x14ac:dyDescent="0.2">
      <c r="A554" s="417"/>
      <c r="B554" s="453"/>
      <c r="C554" s="454"/>
      <c r="D554" s="446"/>
      <c r="E554" s="446"/>
      <c r="F554" s="446"/>
      <c r="G554" s="446"/>
      <c r="H554" s="446"/>
      <c r="I554" s="446"/>
      <c r="J554" s="417"/>
      <c r="K554" s="417"/>
      <c r="L554" s="417"/>
      <c r="M554" s="417"/>
      <c r="N554" s="417"/>
      <c r="O554" s="417"/>
      <c r="P554" s="417"/>
      <c r="Q554" s="417"/>
      <c r="R554" s="417"/>
      <c r="S554" s="417"/>
      <c r="T554" s="417"/>
      <c r="U554" s="417"/>
      <c r="V554" s="417"/>
      <c r="W554" s="417"/>
      <c r="X554" s="417"/>
      <c r="Y554" s="417"/>
      <c r="Z554" s="417"/>
    </row>
    <row r="555" spans="1:26" ht="16" x14ac:dyDescent="0.2">
      <c r="A555" s="417"/>
      <c r="B555" s="453"/>
      <c r="C555" s="454"/>
      <c r="D555" s="446"/>
      <c r="E555" s="446"/>
      <c r="F555" s="446"/>
      <c r="G555" s="446"/>
      <c r="H555" s="446"/>
      <c r="I555" s="446"/>
      <c r="J555" s="417"/>
      <c r="K555" s="417"/>
      <c r="L555" s="417"/>
      <c r="M555" s="417"/>
      <c r="N555" s="417"/>
      <c r="O555" s="417"/>
      <c r="P555" s="417"/>
      <c r="Q555" s="417"/>
      <c r="R555" s="417"/>
      <c r="S555" s="417"/>
      <c r="T555" s="417"/>
      <c r="U555" s="417"/>
      <c r="V555" s="417"/>
      <c r="W555" s="417"/>
      <c r="X555" s="417"/>
      <c r="Y555" s="417"/>
      <c r="Z555" s="417"/>
    </row>
    <row r="556" spans="1:26" ht="16" x14ac:dyDescent="0.2">
      <c r="A556" s="417"/>
      <c r="B556" s="453"/>
      <c r="C556" s="454"/>
      <c r="D556" s="446"/>
      <c r="E556" s="446"/>
      <c r="F556" s="446"/>
      <c r="G556" s="446"/>
      <c r="H556" s="446"/>
      <c r="I556" s="446"/>
      <c r="J556" s="417"/>
      <c r="K556" s="417"/>
      <c r="L556" s="417"/>
      <c r="M556" s="417"/>
      <c r="N556" s="417"/>
      <c r="O556" s="417"/>
      <c r="P556" s="417"/>
      <c r="Q556" s="417"/>
      <c r="R556" s="417"/>
      <c r="S556" s="417"/>
      <c r="T556" s="417"/>
      <c r="U556" s="417"/>
      <c r="V556" s="417"/>
      <c r="W556" s="417"/>
      <c r="X556" s="417"/>
      <c r="Y556" s="417"/>
      <c r="Z556" s="417"/>
    </row>
    <row r="557" spans="1:26" ht="16" x14ac:dyDescent="0.2">
      <c r="A557" s="417"/>
      <c r="B557" s="453"/>
      <c r="C557" s="454"/>
      <c r="D557" s="446"/>
      <c r="E557" s="446"/>
      <c r="F557" s="446"/>
      <c r="G557" s="446"/>
      <c r="H557" s="446"/>
      <c r="I557" s="446"/>
      <c r="J557" s="417"/>
      <c r="K557" s="417"/>
      <c r="L557" s="417"/>
      <c r="M557" s="417"/>
      <c r="N557" s="417"/>
      <c r="O557" s="417"/>
      <c r="P557" s="417"/>
      <c r="Q557" s="417"/>
      <c r="R557" s="417"/>
      <c r="S557" s="417"/>
      <c r="T557" s="417"/>
      <c r="U557" s="417"/>
      <c r="V557" s="417"/>
      <c r="W557" s="417"/>
      <c r="X557" s="417"/>
      <c r="Y557" s="417"/>
      <c r="Z557" s="417"/>
    </row>
    <row r="558" spans="1:26" ht="16" x14ac:dyDescent="0.2">
      <c r="A558" s="417"/>
      <c r="B558" s="453"/>
      <c r="C558" s="454"/>
      <c r="D558" s="446"/>
      <c r="E558" s="446"/>
      <c r="F558" s="446"/>
      <c r="G558" s="446"/>
      <c r="H558" s="446"/>
      <c r="I558" s="446"/>
      <c r="J558" s="417"/>
      <c r="K558" s="417"/>
      <c r="L558" s="417"/>
      <c r="M558" s="417"/>
      <c r="N558" s="417"/>
      <c r="O558" s="417"/>
      <c r="P558" s="417"/>
      <c r="Q558" s="417"/>
      <c r="R558" s="417"/>
      <c r="S558" s="417"/>
      <c r="T558" s="417"/>
      <c r="U558" s="417"/>
      <c r="V558" s="417"/>
      <c r="W558" s="417"/>
      <c r="X558" s="417"/>
      <c r="Y558" s="417"/>
      <c r="Z558" s="417"/>
    </row>
    <row r="559" spans="1:26" ht="16" x14ac:dyDescent="0.2">
      <c r="A559" s="417"/>
      <c r="B559" s="453"/>
      <c r="C559" s="454"/>
      <c r="D559" s="446"/>
      <c r="E559" s="446"/>
      <c r="F559" s="446"/>
      <c r="G559" s="446"/>
      <c r="H559" s="446"/>
      <c r="I559" s="446"/>
      <c r="J559" s="417"/>
      <c r="K559" s="417"/>
      <c r="L559" s="417"/>
      <c r="M559" s="417"/>
      <c r="N559" s="417"/>
      <c r="O559" s="417"/>
      <c r="P559" s="417"/>
      <c r="Q559" s="417"/>
      <c r="R559" s="417"/>
      <c r="S559" s="417"/>
      <c r="T559" s="417"/>
      <c r="U559" s="417"/>
      <c r="V559" s="417"/>
      <c r="W559" s="417"/>
      <c r="X559" s="417"/>
      <c r="Y559" s="417"/>
      <c r="Z559" s="417"/>
    </row>
    <row r="560" spans="1:26" ht="16" x14ac:dyDescent="0.2">
      <c r="A560" s="417"/>
      <c r="B560" s="453"/>
      <c r="C560" s="454"/>
      <c r="D560" s="446"/>
      <c r="E560" s="446"/>
      <c r="F560" s="446"/>
      <c r="G560" s="446"/>
      <c r="H560" s="446"/>
      <c r="I560" s="446"/>
      <c r="J560" s="417"/>
      <c r="K560" s="417"/>
      <c r="L560" s="417"/>
      <c r="M560" s="417"/>
      <c r="N560" s="417"/>
      <c r="O560" s="417"/>
      <c r="P560" s="417"/>
      <c r="Q560" s="417"/>
      <c r="R560" s="417"/>
      <c r="S560" s="417"/>
      <c r="T560" s="417"/>
      <c r="U560" s="417"/>
      <c r="V560" s="417"/>
      <c r="W560" s="417"/>
      <c r="X560" s="417"/>
      <c r="Y560" s="417"/>
      <c r="Z560" s="417"/>
    </row>
    <row r="561" spans="1:26" ht="16" x14ac:dyDescent="0.2">
      <c r="A561" s="417"/>
      <c r="B561" s="453"/>
      <c r="C561" s="454"/>
      <c r="D561" s="446"/>
      <c r="E561" s="446"/>
      <c r="F561" s="446"/>
      <c r="G561" s="446"/>
      <c r="H561" s="446"/>
      <c r="I561" s="446"/>
      <c r="J561" s="417"/>
      <c r="K561" s="417"/>
      <c r="L561" s="417"/>
      <c r="M561" s="417"/>
      <c r="N561" s="417"/>
      <c r="O561" s="417"/>
      <c r="P561" s="417"/>
      <c r="Q561" s="417"/>
      <c r="R561" s="417"/>
      <c r="S561" s="417"/>
      <c r="T561" s="417"/>
      <c r="U561" s="417"/>
      <c r="V561" s="417"/>
      <c r="W561" s="417"/>
      <c r="X561" s="417"/>
      <c r="Y561" s="417"/>
      <c r="Z561" s="417"/>
    </row>
    <row r="562" spans="1:26" ht="16" x14ac:dyDescent="0.2">
      <c r="A562" s="417"/>
      <c r="B562" s="453"/>
      <c r="C562" s="454"/>
      <c r="D562" s="446"/>
      <c r="E562" s="446"/>
      <c r="F562" s="446"/>
      <c r="G562" s="446"/>
      <c r="H562" s="446"/>
      <c r="I562" s="446"/>
      <c r="J562" s="417"/>
      <c r="K562" s="417"/>
      <c r="L562" s="417"/>
      <c r="M562" s="417"/>
      <c r="N562" s="417"/>
      <c r="O562" s="417"/>
      <c r="P562" s="417"/>
      <c r="Q562" s="417"/>
      <c r="R562" s="417"/>
      <c r="S562" s="417"/>
      <c r="T562" s="417"/>
      <c r="U562" s="417"/>
      <c r="V562" s="417"/>
      <c r="W562" s="417"/>
      <c r="X562" s="417"/>
      <c r="Y562" s="417"/>
      <c r="Z562" s="417"/>
    </row>
    <row r="563" spans="1:26" ht="16" x14ac:dyDescent="0.2">
      <c r="A563" s="417"/>
      <c r="B563" s="453"/>
      <c r="C563" s="454"/>
      <c r="D563" s="446"/>
      <c r="E563" s="446"/>
      <c r="F563" s="446"/>
      <c r="G563" s="446"/>
      <c r="H563" s="446"/>
      <c r="I563" s="446"/>
      <c r="J563" s="417"/>
      <c r="K563" s="417"/>
      <c r="L563" s="417"/>
      <c r="M563" s="417"/>
      <c r="N563" s="417"/>
      <c r="O563" s="417"/>
      <c r="P563" s="417"/>
      <c r="Q563" s="417"/>
      <c r="R563" s="417"/>
      <c r="S563" s="417"/>
      <c r="T563" s="417"/>
      <c r="U563" s="417"/>
      <c r="V563" s="417"/>
      <c r="W563" s="417"/>
      <c r="X563" s="417"/>
      <c r="Y563" s="417"/>
      <c r="Z563" s="417"/>
    </row>
    <row r="564" spans="1:26" ht="16" x14ac:dyDescent="0.2">
      <c r="A564" s="417"/>
      <c r="B564" s="453"/>
      <c r="C564" s="454"/>
      <c r="D564" s="446"/>
      <c r="E564" s="446"/>
      <c r="F564" s="446"/>
      <c r="G564" s="446"/>
      <c r="H564" s="446"/>
      <c r="I564" s="446"/>
      <c r="J564" s="417"/>
      <c r="K564" s="417"/>
      <c r="L564" s="417"/>
      <c r="M564" s="417"/>
      <c r="N564" s="417"/>
      <c r="O564" s="417"/>
      <c r="P564" s="417"/>
      <c r="Q564" s="417"/>
      <c r="R564" s="417"/>
      <c r="S564" s="417"/>
      <c r="T564" s="417"/>
      <c r="U564" s="417"/>
      <c r="V564" s="417"/>
      <c r="W564" s="417"/>
      <c r="X564" s="417"/>
      <c r="Y564" s="417"/>
      <c r="Z564" s="417"/>
    </row>
    <row r="565" spans="1:26" ht="16" x14ac:dyDescent="0.2">
      <c r="A565" s="417"/>
      <c r="B565" s="453"/>
      <c r="C565" s="454"/>
      <c r="D565" s="446"/>
      <c r="E565" s="446"/>
      <c r="F565" s="446"/>
      <c r="G565" s="446"/>
      <c r="H565" s="446"/>
      <c r="I565" s="446"/>
      <c r="J565" s="417"/>
      <c r="K565" s="417"/>
      <c r="L565" s="417"/>
      <c r="M565" s="417"/>
      <c r="N565" s="417"/>
      <c r="O565" s="417"/>
      <c r="P565" s="417"/>
      <c r="Q565" s="417"/>
      <c r="R565" s="417"/>
      <c r="S565" s="417"/>
      <c r="T565" s="417"/>
      <c r="U565" s="417"/>
      <c r="V565" s="417"/>
      <c r="W565" s="417"/>
      <c r="X565" s="417"/>
      <c r="Y565" s="417"/>
      <c r="Z565" s="417"/>
    </row>
    <row r="566" spans="1:26" ht="16" x14ac:dyDescent="0.2">
      <c r="A566" s="417"/>
      <c r="B566" s="453"/>
      <c r="C566" s="454"/>
      <c r="D566" s="446"/>
      <c r="E566" s="446"/>
      <c r="F566" s="446"/>
      <c r="G566" s="446"/>
      <c r="H566" s="446"/>
      <c r="I566" s="446"/>
      <c r="J566" s="417"/>
      <c r="K566" s="417"/>
      <c r="L566" s="417"/>
      <c r="M566" s="417"/>
      <c r="N566" s="417"/>
      <c r="O566" s="417"/>
      <c r="P566" s="417"/>
      <c r="Q566" s="417"/>
      <c r="R566" s="417"/>
      <c r="S566" s="417"/>
      <c r="T566" s="417"/>
      <c r="U566" s="417"/>
      <c r="V566" s="417"/>
      <c r="W566" s="417"/>
      <c r="X566" s="417"/>
      <c r="Y566" s="417"/>
      <c r="Z566" s="417"/>
    </row>
    <row r="567" spans="1:26" ht="16" x14ac:dyDescent="0.2">
      <c r="A567" s="417"/>
      <c r="B567" s="453"/>
      <c r="C567" s="454"/>
      <c r="D567" s="446"/>
      <c r="E567" s="446"/>
      <c r="F567" s="446"/>
      <c r="G567" s="446"/>
      <c r="H567" s="446"/>
      <c r="I567" s="446"/>
      <c r="J567" s="417"/>
      <c r="K567" s="417"/>
      <c r="L567" s="417"/>
      <c r="M567" s="417"/>
      <c r="N567" s="417"/>
      <c r="O567" s="417"/>
      <c r="P567" s="417"/>
      <c r="Q567" s="417"/>
      <c r="R567" s="417"/>
      <c r="S567" s="417"/>
      <c r="T567" s="417"/>
      <c r="U567" s="417"/>
      <c r="V567" s="417"/>
      <c r="W567" s="417"/>
      <c r="X567" s="417"/>
      <c r="Y567" s="417"/>
      <c r="Z567" s="417"/>
    </row>
    <row r="568" spans="1:26" ht="16" x14ac:dyDescent="0.2">
      <c r="A568" s="417"/>
      <c r="B568" s="453"/>
      <c r="C568" s="454"/>
      <c r="D568" s="446"/>
      <c r="E568" s="446"/>
      <c r="F568" s="446"/>
      <c r="G568" s="446"/>
      <c r="H568" s="446"/>
      <c r="I568" s="446"/>
      <c r="J568" s="417"/>
      <c r="K568" s="417"/>
      <c r="L568" s="417"/>
      <c r="M568" s="417"/>
      <c r="N568" s="417"/>
      <c r="O568" s="417"/>
      <c r="P568" s="417"/>
      <c r="Q568" s="417"/>
      <c r="R568" s="417"/>
      <c r="S568" s="417"/>
      <c r="T568" s="417"/>
      <c r="U568" s="417"/>
      <c r="V568" s="417"/>
      <c r="W568" s="417"/>
      <c r="X568" s="417"/>
      <c r="Y568" s="417"/>
      <c r="Z568" s="417"/>
    </row>
    <row r="569" spans="1:26" ht="16" x14ac:dyDescent="0.2">
      <c r="A569" s="417"/>
      <c r="B569" s="453"/>
      <c r="C569" s="454"/>
      <c r="D569" s="446"/>
      <c r="E569" s="446"/>
      <c r="F569" s="446"/>
      <c r="G569" s="446"/>
      <c r="H569" s="446"/>
      <c r="I569" s="446"/>
      <c r="J569" s="417"/>
      <c r="K569" s="417"/>
      <c r="L569" s="417"/>
      <c r="M569" s="417"/>
      <c r="N569" s="417"/>
      <c r="O569" s="417"/>
      <c r="P569" s="417"/>
      <c r="Q569" s="417"/>
      <c r="R569" s="417"/>
      <c r="S569" s="417"/>
      <c r="T569" s="417"/>
      <c r="U569" s="417"/>
      <c r="V569" s="417"/>
      <c r="W569" s="417"/>
      <c r="X569" s="417"/>
      <c r="Y569" s="417"/>
      <c r="Z569" s="417"/>
    </row>
    <row r="570" spans="1:26" ht="16" x14ac:dyDescent="0.2">
      <c r="A570" s="417"/>
      <c r="B570" s="453"/>
      <c r="C570" s="454"/>
      <c r="D570" s="446"/>
      <c r="E570" s="446"/>
      <c r="F570" s="446"/>
      <c r="G570" s="446"/>
      <c r="H570" s="446"/>
      <c r="I570" s="446"/>
      <c r="J570" s="417"/>
      <c r="K570" s="417"/>
      <c r="L570" s="417"/>
      <c r="M570" s="417"/>
      <c r="N570" s="417"/>
      <c r="O570" s="417"/>
      <c r="P570" s="417"/>
      <c r="Q570" s="417"/>
      <c r="R570" s="417"/>
      <c r="S570" s="417"/>
      <c r="T570" s="417"/>
      <c r="U570" s="417"/>
      <c r="V570" s="417"/>
      <c r="W570" s="417"/>
      <c r="X570" s="417"/>
      <c r="Y570" s="417"/>
      <c r="Z570" s="417"/>
    </row>
    <row r="571" spans="1:26" ht="16" x14ac:dyDescent="0.2">
      <c r="A571" s="417"/>
      <c r="B571" s="453"/>
      <c r="C571" s="454"/>
      <c r="D571" s="446"/>
      <c r="E571" s="446"/>
      <c r="F571" s="446"/>
      <c r="G571" s="446"/>
      <c r="H571" s="446"/>
      <c r="I571" s="446"/>
      <c r="J571" s="417"/>
      <c r="K571" s="417"/>
      <c r="L571" s="417"/>
      <c r="M571" s="417"/>
      <c r="N571" s="417"/>
      <c r="O571" s="417"/>
      <c r="P571" s="417"/>
      <c r="Q571" s="417"/>
      <c r="R571" s="417"/>
      <c r="S571" s="417"/>
      <c r="T571" s="417"/>
      <c r="U571" s="417"/>
      <c r="V571" s="417"/>
      <c r="W571" s="417"/>
      <c r="X571" s="417"/>
      <c r="Y571" s="417"/>
      <c r="Z571" s="417"/>
    </row>
    <row r="572" spans="1:26" ht="16" x14ac:dyDescent="0.2">
      <c r="A572" s="417"/>
      <c r="B572" s="453"/>
      <c r="C572" s="454"/>
      <c r="D572" s="446"/>
      <c r="E572" s="446"/>
      <c r="F572" s="446"/>
      <c r="G572" s="446"/>
      <c r="H572" s="446"/>
      <c r="I572" s="446"/>
      <c r="J572" s="417"/>
      <c r="K572" s="417"/>
      <c r="L572" s="417"/>
      <c r="M572" s="417"/>
      <c r="N572" s="417"/>
      <c r="O572" s="417"/>
      <c r="P572" s="417"/>
      <c r="Q572" s="417"/>
      <c r="R572" s="417"/>
      <c r="S572" s="417"/>
      <c r="T572" s="417"/>
      <c r="U572" s="417"/>
      <c r="V572" s="417"/>
      <c r="W572" s="417"/>
      <c r="X572" s="417"/>
      <c r="Y572" s="417"/>
      <c r="Z572" s="417"/>
    </row>
    <row r="573" spans="1:26" ht="16" x14ac:dyDescent="0.2">
      <c r="A573" s="417"/>
      <c r="B573" s="453"/>
      <c r="C573" s="454"/>
      <c r="D573" s="446"/>
      <c r="E573" s="446"/>
      <c r="F573" s="446"/>
      <c r="G573" s="446"/>
      <c r="H573" s="446"/>
      <c r="I573" s="446"/>
      <c r="J573" s="417"/>
      <c r="K573" s="417"/>
      <c r="L573" s="417"/>
      <c r="M573" s="417"/>
      <c r="N573" s="417"/>
      <c r="O573" s="417"/>
      <c r="P573" s="417"/>
      <c r="Q573" s="417"/>
      <c r="R573" s="417"/>
      <c r="S573" s="417"/>
      <c r="T573" s="417"/>
      <c r="U573" s="417"/>
      <c r="V573" s="417"/>
      <c r="W573" s="417"/>
      <c r="X573" s="417"/>
      <c r="Y573" s="417"/>
      <c r="Z573" s="417"/>
    </row>
    <row r="574" spans="1:26" ht="16" x14ac:dyDescent="0.2">
      <c r="A574" s="417"/>
      <c r="B574" s="453"/>
      <c r="C574" s="454"/>
      <c r="D574" s="446"/>
      <c r="E574" s="446"/>
      <c r="F574" s="446"/>
      <c r="G574" s="446"/>
      <c r="H574" s="446"/>
      <c r="I574" s="446"/>
      <c r="J574" s="417"/>
      <c r="K574" s="417"/>
      <c r="L574" s="417"/>
      <c r="M574" s="417"/>
      <c r="N574" s="417"/>
      <c r="O574" s="417"/>
      <c r="P574" s="417"/>
      <c r="Q574" s="417"/>
      <c r="R574" s="417"/>
      <c r="S574" s="417"/>
      <c r="T574" s="417"/>
      <c r="U574" s="417"/>
      <c r="V574" s="417"/>
      <c r="W574" s="417"/>
      <c r="X574" s="417"/>
      <c r="Y574" s="417"/>
      <c r="Z574" s="417"/>
    </row>
    <row r="575" spans="1:26" ht="16" x14ac:dyDescent="0.2">
      <c r="A575" s="417"/>
      <c r="B575" s="453"/>
      <c r="C575" s="454"/>
      <c r="D575" s="446"/>
      <c r="E575" s="446"/>
      <c r="F575" s="446"/>
      <c r="G575" s="446"/>
      <c r="H575" s="446"/>
      <c r="I575" s="446"/>
      <c r="J575" s="417"/>
      <c r="K575" s="417"/>
      <c r="L575" s="417"/>
      <c r="M575" s="417"/>
      <c r="N575" s="417"/>
      <c r="O575" s="417"/>
      <c r="P575" s="417"/>
      <c r="Q575" s="417"/>
      <c r="R575" s="417"/>
      <c r="S575" s="417"/>
      <c r="T575" s="417"/>
      <c r="U575" s="417"/>
      <c r="V575" s="417"/>
      <c r="W575" s="417"/>
      <c r="X575" s="417"/>
      <c r="Y575" s="417"/>
      <c r="Z575" s="417"/>
    </row>
    <row r="576" spans="1:26" ht="16" x14ac:dyDescent="0.2">
      <c r="A576" s="417"/>
      <c r="B576" s="453"/>
      <c r="C576" s="454"/>
      <c r="D576" s="446"/>
      <c r="E576" s="446"/>
      <c r="F576" s="446"/>
      <c r="G576" s="446"/>
      <c r="H576" s="446"/>
      <c r="I576" s="446"/>
      <c r="J576" s="417"/>
      <c r="K576" s="417"/>
      <c r="L576" s="417"/>
      <c r="M576" s="417"/>
      <c r="N576" s="417"/>
      <c r="O576" s="417"/>
      <c r="P576" s="417"/>
      <c r="Q576" s="417"/>
      <c r="R576" s="417"/>
      <c r="S576" s="417"/>
      <c r="T576" s="417"/>
      <c r="U576" s="417"/>
      <c r="V576" s="417"/>
      <c r="W576" s="417"/>
      <c r="X576" s="417"/>
      <c r="Y576" s="417"/>
      <c r="Z576" s="417"/>
    </row>
    <row r="577" spans="1:26" ht="16" x14ac:dyDescent="0.2">
      <c r="A577" s="417"/>
      <c r="B577" s="453"/>
      <c r="C577" s="454"/>
      <c r="D577" s="446"/>
      <c r="E577" s="446"/>
      <c r="F577" s="446"/>
      <c r="G577" s="446"/>
      <c r="H577" s="446"/>
      <c r="I577" s="446"/>
      <c r="J577" s="417"/>
      <c r="K577" s="417"/>
      <c r="L577" s="417"/>
      <c r="M577" s="417"/>
      <c r="N577" s="417"/>
      <c r="O577" s="417"/>
      <c r="P577" s="417"/>
      <c r="Q577" s="417"/>
      <c r="R577" s="417"/>
      <c r="S577" s="417"/>
      <c r="T577" s="417"/>
      <c r="U577" s="417"/>
      <c r="V577" s="417"/>
      <c r="W577" s="417"/>
      <c r="X577" s="417"/>
      <c r="Y577" s="417"/>
      <c r="Z577" s="417"/>
    </row>
    <row r="578" spans="1:26" ht="16" x14ac:dyDescent="0.2">
      <c r="A578" s="417"/>
      <c r="B578" s="453"/>
      <c r="C578" s="454"/>
      <c r="D578" s="446"/>
      <c r="E578" s="446"/>
      <c r="F578" s="446"/>
      <c r="G578" s="446"/>
      <c r="H578" s="446"/>
      <c r="I578" s="446"/>
      <c r="J578" s="417"/>
      <c r="K578" s="417"/>
      <c r="L578" s="417"/>
      <c r="M578" s="417"/>
      <c r="N578" s="417"/>
      <c r="O578" s="417"/>
      <c r="P578" s="417"/>
      <c r="Q578" s="417"/>
      <c r="R578" s="417"/>
      <c r="S578" s="417"/>
      <c r="T578" s="417"/>
      <c r="U578" s="417"/>
      <c r="V578" s="417"/>
      <c r="W578" s="417"/>
      <c r="X578" s="417"/>
      <c r="Y578" s="417"/>
      <c r="Z578" s="417"/>
    </row>
    <row r="579" spans="1:26" ht="16" x14ac:dyDescent="0.2">
      <c r="A579" s="417"/>
      <c r="B579" s="453"/>
      <c r="C579" s="454"/>
      <c r="D579" s="446"/>
      <c r="E579" s="446"/>
      <c r="F579" s="446"/>
      <c r="G579" s="446"/>
      <c r="H579" s="446"/>
      <c r="I579" s="446"/>
      <c r="J579" s="417"/>
      <c r="K579" s="417"/>
      <c r="L579" s="417"/>
      <c r="M579" s="417"/>
      <c r="N579" s="417"/>
      <c r="O579" s="417"/>
      <c r="P579" s="417"/>
      <c r="Q579" s="417"/>
      <c r="R579" s="417"/>
      <c r="S579" s="417"/>
      <c r="T579" s="417"/>
      <c r="U579" s="417"/>
      <c r="V579" s="417"/>
      <c r="W579" s="417"/>
      <c r="X579" s="417"/>
      <c r="Y579" s="417"/>
      <c r="Z579" s="417"/>
    </row>
    <row r="580" spans="1:26" ht="16" x14ac:dyDescent="0.2">
      <c r="A580" s="417"/>
      <c r="B580" s="453"/>
      <c r="C580" s="454"/>
      <c r="D580" s="446"/>
      <c r="E580" s="446"/>
      <c r="F580" s="446"/>
      <c r="G580" s="446"/>
      <c r="H580" s="446"/>
      <c r="I580" s="446"/>
      <c r="J580" s="417"/>
      <c r="K580" s="417"/>
      <c r="L580" s="417"/>
      <c r="M580" s="417"/>
      <c r="N580" s="417"/>
      <c r="O580" s="417"/>
      <c r="P580" s="417"/>
      <c r="Q580" s="417"/>
      <c r="R580" s="417"/>
      <c r="S580" s="417"/>
      <c r="T580" s="417"/>
      <c r="U580" s="417"/>
      <c r="V580" s="417"/>
      <c r="W580" s="417"/>
      <c r="X580" s="417"/>
      <c r="Y580" s="417"/>
      <c r="Z580" s="417"/>
    </row>
    <row r="581" spans="1:26" ht="16" x14ac:dyDescent="0.2">
      <c r="A581" s="417"/>
      <c r="B581" s="453"/>
      <c r="C581" s="454"/>
      <c r="D581" s="446"/>
      <c r="E581" s="446"/>
      <c r="F581" s="446"/>
      <c r="G581" s="446"/>
      <c r="H581" s="446"/>
      <c r="I581" s="446"/>
      <c r="J581" s="417"/>
      <c r="K581" s="417"/>
      <c r="L581" s="417"/>
      <c r="M581" s="417"/>
      <c r="N581" s="417"/>
      <c r="O581" s="417"/>
      <c r="P581" s="417"/>
      <c r="Q581" s="417"/>
      <c r="R581" s="417"/>
      <c r="S581" s="417"/>
      <c r="T581" s="417"/>
      <c r="U581" s="417"/>
      <c r="V581" s="417"/>
      <c r="W581" s="417"/>
      <c r="X581" s="417"/>
      <c r="Y581" s="417"/>
      <c r="Z581" s="417"/>
    </row>
    <row r="582" spans="1:26" ht="16" x14ac:dyDescent="0.2">
      <c r="A582" s="417"/>
      <c r="B582" s="453"/>
      <c r="C582" s="454"/>
      <c r="D582" s="446"/>
      <c r="E582" s="446"/>
      <c r="F582" s="446"/>
      <c r="G582" s="446"/>
      <c r="H582" s="446"/>
      <c r="I582" s="446"/>
      <c r="J582" s="417"/>
      <c r="K582" s="417"/>
      <c r="L582" s="417"/>
      <c r="M582" s="417"/>
      <c r="N582" s="417"/>
      <c r="O582" s="417"/>
      <c r="P582" s="417"/>
      <c r="Q582" s="417"/>
      <c r="R582" s="417"/>
      <c r="S582" s="417"/>
      <c r="T582" s="417"/>
      <c r="U582" s="417"/>
      <c r="V582" s="417"/>
      <c r="W582" s="417"/>
      <c r="X582" s="417"/>
      <c r="Y582" s="417"/>
      <c r="Z582" s="417"/>
    </row>
    <row r="583" spans="1:26" ht="16" x14ac:dyDescent="0.2">
      <c r="A583" s="417"/>
      <c r="B583" s="453"/>
      <c r="C583" s="454"/>
      <c r="D583" s="446"/>
      <c r="E583" s="446"/>
      <c r="F583" s="446"/>
      <c r="G583" s="446"/>
      <c r="H583" s="446"/>
      <c r="I583" s="446"/>
      <c r="J583" s="417"/>
      <c r="K583" s="417"/>
      <c r="L583" s="417"/>
      <c r="M583" s="417"/>
      <c r="N583" s="417"/>
      <c r="O583" s="417"/>
      <c r="P583" s="417"/>
      <c r="Q583" s="417"/>
      <c r="R583" s="417"/>
      <c r="S583" s="417"/>
      <c r="T583" s="417"/>
      <c r="U583" s="417"/>
      <c r="V583" s="417"/>
      <c r="W583" s="417"/>
      <c r="X583" s="417"/>
      <c r="Y583" s="417"/>
      <c r="Z583" s="417"/>
    </row>
    <row r="584" spans="1:26" ht="16" x14ac:dyDescent="0.2">
      <c r="A584" s="417"/>
      <c r="B584" s="453"/>
      <c r="C584" s="454"/>
      <c r="D584" s="446"/>
      <c r="E584" s="446"/>
      <c r="F584" s="446"/>
      <c r="G584" s="446"/>
      <c r="H584" s="446"/>
      <c r="I584" s="446"/>
      <c r="J584" s="417"/>
      <c r="K584" s="417"/>
      <c r="L584" s="417"/>
      <c r="M584" s="417"/>
      <c r="N584" s="417"/>
      <c r="O584" s="417"/>
      <c r="P584" s="417"/>
      <c r="Q584" s="417"/>
      <c r="R584" s="417"/>
      <c r="S584" s="417"/>
      <c r="T584" s="417"/>
      <c r="U584" s="417"/>
      <c r="V584" s="417"/>
      <c r="W584" s="417"/>
      <c r="X584" s="417"/>
      <c r="Y584" s="417"/>
      <c r="Z584" s="417"/>
    </row>
    <row r="585" spans="1:26" ht="16" x14ac:dyDescent="0.2">
      <c r="A585" s="417"/>
      <c r="B585" s="453"/>
      <c r="C585" s="454"/>
      <c r="D585" s="446"/>
      <c r="E585" s="446"/>
      <c r="F585" s="446"/>
      <c r="G585" s="446"/>
      <c r="H585" s="446"/>
      <c r="I585" s="446"/>
      <c r="J585" s="417"/>
      <c r="K585" s="417"/>
      <c r="L585" s="417"/>
      <c r="M585" s="417"/>
      <c r="N585" s="417"/>
      <c r="O585" s="417"/>
      <c r="P585" s="417"/>
      <c r="Q585" s="417"/>
      <c r="R585" s="417"/>
      <c r="S585" s="417"/>
      <c r="T585" s="417"/>
      <c r="U585" s="417"/>
      <c r="V585" s="417"/>
      <c r="W585" s="417"/>
      <c r="X585" s="417"/>
      <c r="Y585" s="417"/>
      <c r="Z585" s="417"/>
    </row>
    <row r="586" spans="1:26" ht="16" x14ac:dyDescent="0.2">
      <c r="A586" s="417"/>
      <c r="B586" s="453"/>
      <c r="C586" s="454"/>
      <c r="D586" s="446"/>
      <c r="E586" s="446"/>
      <c r="F586" s="446"/>
      <c r="G586" s="446"/>
      <c r="H586" s="446"/>
      <c r="I586" s="446"/>
      <c r="J586" s="417"/>
      <c r="K586" s="417"/>
      <c r="L586" s="417"/>
      <c r="M586" s="417"/>
      <c r="N586" s="417"/>
      <c r="O586" s="417"/>
      <c r="P586" s="417"/>
      <c r="Q586" s="417"/>
      <c r="R586" s="417"/>
      <c r="S586" s="417"/>
      <c r="T586" s="417"/>
      <c r="U586" s="417"/>
      <c r="V586" s="417"/>
      <c r="W586" s="417"/>
      <c r="X586" s="417"/>
      <c r="Y586" s="417"/>
      <c r="Z586" s="417"/>
    </row>
    <row r="587" spans="1:26" ht="16" x14ac:dyDescent="0.2">
      <c r="A587" s="417"/>
      <c r="B587" s="453"/>
      <c r="C587" s="454"/>
      <c r="D587" s="446"/>
      <c r="E587" s="446"/>
      <c r="F587" s="446"/>
      <c r="G587" s="446"/>
      <c r="H587" s="446"/>
      <c r="I587" s="446"/>
      <c r="J587" s="417"/>
      <c r="K587" s="417"/>
      <c r="L587" s="417"/>
      <c r="M587" s="417"/>
      <c r="N587" s="417"/>
      <c r="O587" s="417"/>
      <c r="P587" s="417"/>
      <c r="Q587" s="417"/>
      <c r="R587" s="417"/>
      <c r="S587" s="417"/>
      <c r="T587" s="417"/>
      <c r="U587" s="417"/>
      <c r="V587" s="417"/>
      <c r="W587" s="417"/>
      <c r="X587" s="417"/>
      <c r="Y587" s="417"/>
      <c r="Z587" s="417"/>
    </row>
    <row r="588" spans="1:26" ht="16" x14ac:dyDescent="0.2">
      <c r="A588" s="417"/>
      <c r="B588" s="453"/>
      <c r="C588" s="454"/>
      <c r="D588" s="446"/>
      <c r="E588" s="446"/>
      <c r="F588" s="446"/>
      <c r="G588" s="446"/>
      <c r="H588" s="446"/>
      <c r="I588" s="446"/>
      <c r="J588" s="417"/>
      <c r="K588" s="417"/>
      <c r="L588" s="417"/>
      <c r="M588" s="417"/>
      <c r="N588" s="417"/>
      <c r="O588" s="417"/>
      <c r="P588" s="417"/>
      <c r="Q588" s="417"/>
      <c r="R588" s="417"/>
      <c r="S588" s="417"/>
      <c r="T588" s="417"/>
      <c r="U588" s="417"/>
      <c r="V588" s="417"/>
      <c r="W588" s="417"/>
      <c r="X588" s="417"/>
      <c r="Y588" s="417"/>
      <c r="Z588" s="417"/>
    </row>
    <row r="589" spans="1:26" ht="16" x14ac:dyDescent="0.2">
      <c r="A589" s="417"/>
      <c r="B589" s="453"/>
      <c r="C589" s="454"/>
      <c r="D589" s="446"/>
      <c r="E589" s="446"/>
      <c r="F589" s="446"/>
      <c r="G589" s="446"/>
      <c r="H589" s="446"/>
      <c r="I589" s="446"/>
      <c r="J589" s="417"/>
      <c r="K589" s="417"/>
      <c r="L589" s="417"/>
      <c r="M589" s="417"/>
      <c r="N589" s="417"/>
      <c r="O589" s="417"/>
      <c r="P589" s="417"/>
      <c r="Q589" s="417"/>
      <c r="R589" s="417"/>
      <c r="S589" s="417"/>
      <c r="T589" s="417"/>
      <c r="U589" s="417"/>
      <c r="V589" s="417"/>
      <c r="W589" s="417"/>
      <c r="X589" s="417"/>
      <c r="Y589" s="417"/>
      <c r="Z589" s="417"/>
    </row>
    <row r="590" spans="1:26" ht="16" x14ac:dyDescent="0.2">
      <c r="A590" s="417"/>
      <c r="B590" s="453"/>
      <c r="C590" s="454"/>
      <c r="D590" s="446"/>
      <c r="E590" s="446"/>
      <c r="F590" s="446"/>
      <c r="G590" s="446"/>
      <c r="H590" s="446"/>
      <c r="I590" s="446"/>
      <c r="J590" s="417"/>
      <c r="K590" s="417"/>
      <c r="L590" s="417"/>
      <c r="M590" s="417"/>
      <c r="N590" s="417"/>
      <c r="O590" s="417"/>
      <c r="P590" s="417"/>
      <c r="Q590" s="417"/>
      <c r="R590" s="417"/>
      <c r="S590" s="417"/>
      <c r="T590" s="417"/>
      <c r="U590" s="417"/>
      <c r="V590" s="417"/>
      <c r="W590" s="417"/>
      <c r="X590" s="417"/>
      <c r="Y590" s="417"/>
      <c r="Z590" s="417"/>
    </row>
    <row r="591" spans="1:26" ht="16" x14ac:dyDescent="0.2">
      <c r="A591" s="417"/>
      <c r="B591" s="453"/>
      <c r="C591" s="454"/>
      <c r="D591" s="446"/>
      <c r="E591" s="446"/>
      <c r="F591" s="446"/>
      <c r="G591" s="446"/>
      <c r="H591" s="446"/>
      <c r="I591" s="446"/>
      <c r="J591" s="417"/>
      <c r="K591" s="417"/>
      <c r="L591" s="417"/>
      <c r="M591" s="417"/>
      <c r="N591" s="417"/>
      <c r="O591" s="417"/>
      <c r="P591" s="417"/>
      <c r="Q591" s="417"/>
      <c r="R591" s="417"/>
      <c r="S591" s="417"/>
      <c r="T591" s="417"/>
      <c r="U591" s="417"/>
      <c r="V591" s="417"/>
      <c r="W591" s="417"/>
      <c r="X591" s="417"/>
      <c r="Y591" s="417"/>
      <c r="Z591" s="417"/>
    </row>
    <row r="592" spans="1:26" ht="16" x14ac:dyDescent="0.2">
      <c r="A592" s="417"/>
      <c r="B592" s="453"/>
      <c r="C592" s="454"/>
      <c r="D592" s="446"/>
      <c r="E592" s="446"/>
      <c r="F592" s="446"/>
      <c r="G592" s="446"/>
      <c r="H592" s="446"/>
      <c r="I592" s="446"/>
      <c r="J592" s="417"/>
      <c r="K592" s="417"/>
      <c r="L592" s="417"/>
      <c r="M592" s="417"/>
      <c r="N592" s="417"/>
      <c r="O592" s="417"/>
      <c r="P592" s="417"/>
      <c r="Q592" s="417"/>
      <c r="R592" s="417"/>
      <c r="S592" s="417"/>
      <c r="T592" s="417"/>
      <c r="U592" s="417"/>
      <c r="V592" s="417"/>
      <c r="W592" s="417"/>
      <c r="X592" s="417"/>
      <c r="Y592" s="417"/>
      <c r="Z592" s="417"/>
    </row>
    <row r="593" spans="1:26" ht="16" x14ac:dyDescent="0.2">
      <c r="A593" s="417"/>
      <c r="B593" s="453"/>
      <c r="C593" s="454"/>
      <c r="D593" s="446"/>
      <c r="E593" s="446"/>
      <c r="F593" s="446"/>
      <c r="G593" s="446"/>
      <c r="H593" s="446"/>
      <c r="I593" s="446"/>
      <c r="J593" s="417"/>
      <c r="K593" s="417"/>
      <c r="L593" s="417"/>
      <c r="M593" s="417"/>
      <c r="N593" s="417"/>
      <c r="O593" s="417"/>
      <c r="P593" s="417"/>
      <c r="Q593" s="417"/>
      <c r="R593" s="417"/>
      <c r="S593" s="417"/>
      <c r="T593" s="417"/>
      <c r="U593" s="417"/>
      <c r="V593" s="417"/>
      <c r="W593" s="417"/>
      <c r="X593" s="417"/>
      <c r="Y593" s="417"/>
      <c r="Z593" s="417"/>
    </row>
    <row r="594" spans="1:26" ht="16" x14ac:dyDescent="0.2">
      <c r="A594" s="417"/>
      <c r="B594" s="453"/>
      <c r="C594" s="454"/>
      <c r="D594" s="446"/>
      <c r="E594" s="446"/>
      <c r="F594" s="446"/>
      <c r="G594" s="446"/>
      <c r="H594" s="446"/>
      <c r="I594" s="446"/>
      <c r="J594" s="417"/>
      <c r="K594" s="417"/>
      <c r="L594" s="417"/>
      <c r="M594" s="417"/>
      <c r="N594" s="417"/>
      <c r="O594" s="417"/>
      <c r="P594" s="417"/>
      <c r="Q594" s="417"/>
      <c r="R594" s="417"/>
      <c r="S594" s="417"/>
      <c r="T594" s="417"/>
      <c r="U594" s="417"/>
      <c r="V594" s="417"/>
      <c r="W594" s="417"/>
      <c r="X594" s="417"/>
      <c r="Y594" s="417"/>
      <c r="Z594" s="417"/>
    </row>
    <row r="595" spans="1:26" ht="16" x14ac:dyDescent="0.2">
      <c r="A595" s="417"/>
      <c r="B595" s="453"/>
      <c r="C595" s="454"/>
      <c r="D595" s="446"/>
      <c r="E595" s="446"/>
      <c r="F595" s="446"/>
      <c r="G595" s="446"/>
      <c r="H595" s="446"/>
      <c r="I595" s="446"/>
      <c r="J595" s="417"/>
      <c r="K595" s="417"/>
      <c r="L595" s="417"/>
      <c r="M595" s="417"/>
      <c r="N595" s="417"/>
      <c r="O595" s="417"/>
      <c r="P595" s="417"/>
      <c r="Q595" s="417"/>
      <c r="R595" s="417"/>
      <c r="S595" s="417"/>
      <c r="T595" s="417"/>
      <c r="U595" s="417"/>
      <c r="V595" s="417"/>
      <c r="W595" s="417"/>
      <c r="X595" s="417"/>
      <c r="Y595" s="417"/>
      <c r="Z595" s="417"/>
    </row>
    <row r="596" spans="1:26" ht="16" x14ac:dyDescent="0.2">
      <c r="A596" s="417"/>
      <c r="B596" s="453"/>
      <c r="C596" s="454"/>
      <c r="D596" s="446"/>
      <c r="E596" s="446"/>
      <c r="F596" s="446"/>
      <c r="G596" s="446"/>
      <c r="H596" s="446"/>
      <c r="I596" s="446"/>
      <c r="J596" s="417"/>
      <c r="K596" s="417"/>
      <c r="L596" s="417"/>
      <c r="M596" s="417"/>
      <c r="N596" s="417"/>
      <c r="O596" s="417"/>
      <c r="P596" s="417"/>
      <c r="Q596" s="417"/>
      <c r="R596" s="417"/>
      <c r="S596" s="417"/>
      <c r="T596" s="417"/>
      <c r="U596" s="417"/>
      <c r="V596" s="417"/>
      <c r="W596" s="417"/>
      <c r="X596" s="417"/>
      <c r="Y596" s="417"/>
      <c r="Z596" s="417"/>
    </row>
    <row r="597" spans="1:26" ht="16" x14ac:dyDescent="0.2">
      <c r="A597" s="417"/>
      <c r="B597" s="453"/>
      <c r="C597" s="454"/>
      <c r="D597" s="446"/>
      <c r="E597" s="446"/>
      <c r="F597" s="446"/>
      <c r="G597" s="446"/>
      <c r="H597" s="446"/>
      <c r="I597" s="446"/>
      <c r="J597" s="417"/>
      <c r="K597" s="417"/>
      <c r="L597" s="417"/>
      <c r="M597" s="417"/>
      <c r="N597" s="417"/>
      <c r="O597" s="417"/>
      <c r="P597" s="417"/>
      <c r="Q597" s="417"/>
      <c r="R597" s="417"/>
      <c r="S597" s="417"/>
      <c r="T597" s="417"/>
      <c r="U597" s="417"/>
      <c r="V597" s="417"/>
      <c r="W597" s="417"/>
      <c r="X597" s="417"/>
      <c r="Y597" s="417"/>
      <c r="Z597" s="417"/>
    </row>
    <row r="598" spans="1:26" ht="16" x14ac:dyDescent="0.2">
      <c r="A598" s="417"/>
      <c r="B598" s="453"/>
      <c r="C598" s="454"/>
      <c r="D598" s="446"/>
      <c r="E598" s="446"/>
      <c r="F598" s="446"/>
      <c r="G598" s="446"/>
      <c r="H598" s="446"/>
      <c r="I598" s="446"/>
      <c r="J598" s="417"/>
      <c r="K598" s="417"/>
      <c r="L598" s="417"/>
      <c r="M598" s="417"/>
      <c r="N598" s="417"/>
      <c r="O598" s="417"/>
      <c r="P598" s="417"/>
      <c r="Q598" s="417"/>
      <c r="R598" s="417"/>
      <c r="S598" s="417"/>
      <c r="T598" s="417"/>
      <c r="U598" s="417"/>
      <c r="V598" s="417"/>
      <c r="W598" s="417"/>
      <c r="X598" s="417"/>
      <c r="Y598" s="417"/>
      <c r="Z598" s="417"/>
    </row>
    <row r="599" spans="1:26" ht="16" x14ac:dyDescent="0.2">
      <c r="A599" s="417"/>
      <c r="B599" s="453"/>
      <c r="C599" s="454"/>
      <c r="D599" s="446"/>
      <c r="E599" s="446"/>
      <c r="F599" s="446"/>
      <c r="G599" s="446"/>
      <c r="H599" s="446"/>
      <c r="I599" s="446"/>
      <c r="J599" s="417"/>
      <c r="K599" s="417"/>
      <c r="L599" s="417"/>
      <c r="M599" s="417"/>
      <c r="N599" s="417"/>
      <c r="O599" s="417"/>
      <c r="P599" s="417"/>
      <c r="Q599" s="417"/>
      <c r="R599" s="417"/>
      <c r="S599" s="417"/>
      <c r="T599" s="417"/>
      <c r="U599" s="417"/>
      <c r="V599" s="417"/>
      <c r="W599" s="417"/>
      <c r="X599" s="417"/>
      <c r="Y599" s="417"/>
      <c r="Z599" s="417"/>
    </row>
    <row r="600" spans="1:26" ht="16" x14ac:dyDescent="0.2">
      <c r="A600" s="417"/>
      <c r="B600" s="453"/>
      <c r="C600" s="454"/>
      <c r="D600" s="446"/>
      <c r="E600" s="446"/>
      <c r="F600" s="446"/>
      <c r="G600" s="446"/>
      <c r="H600" s="446"/>
      <c r="I600" s="446"/>
      <c r="J600" s="417"/>
      <c r="K600" s="417"/>
      <c r="L600" s="417"/>
      <c r="M600" s="417"/>
      <c r="N600" s="417"/>
      <c r="O600" s="417"/>
      <c r="P600" s="417"/>
      <c r="Q600" s="417"/>
      <c r="R600" s="417"/>
      <c r="S600" s="417"/>
      <c r="T600" s="417"/>
      <c r="U600" s="417"/>
      <c r="V600" s="417"/>
      <c r="W600" s="417"/>
      <c r="X600" s="417"/>
      <c r="Y600" s="417"/>
      <c r="Z600" s="417"/>
    </row>
    <row r="601" spans="1:26" ht="16" x14ac:dyDescent="0.2">
      <c r="A601" s="417"/>
      <c r="B601" s="453"/>
      <c r="C601" s="454"/>
      <c r="D601" s="446"/>
      <c r="E601" s="446"/>
      <c r="F601" s="446"/>
      <c r="G601" s="446"/>
      <c r="H601" s="446"/>
      <c r="I601" s="446"/>
      <c r="J601" s="417"/>
      <c r="K601" s="417"/>
      <c r="L601" s="417"/>
      <c r="M601" s="417"/>
      <c r="N601" s="417"/>
      <c r="O601" s="417"/>
      <c r="P601" s="417"/>
      <c r="Q601" s="417"/>
      <c r="R601" s="417"/>
      <c r="S601" s="417"/>
      <c r="T601" s="417"/>
      <c r="U601" s="417"/>
      <c r="V601" s="417"/>
      <c r="W601" s="417"/>
      <c r="X601" s="417"/>
      <c r="Y601" s="417"/>
      <c r="Z601" s="417"/>
    </row>
    <row r="602" spans="1:26" ht="16" x14ac:dyDescent="0.2">
      <c r="A602" s="417"/>
      <c r="B602" s="453"/>
      <c r="C602" s="454"/>
      <c r="D602" s="446"/>
      <c r="E602" s="446"/>
      <c r="F602" s="446"/>
      <c r="G602" s="446"/>
      <c r="H602" s="446"/>
      <c r="I602" s="446"/>
      <c r="J602" s="417"/>
      <c r="K602" s="417"/>
      <c r="L602" s="417"/>
      <c r="M602" s="417"/>
      <c r="N602" s="417"/>
      <c r="O602" s="417"/>
      <c r="P602" s="417"/>
      <c r="Q602" s="417"/>
      <c r="R602" s="417"/>
      <c r="S602" s="417"/>
      <c r="T602" s="417"/>
      <c r="U602" s="417"/>
      <c r="V602" s="417"/>
      <c r="W602" s="417"/>
      <c r="X602" s="417"/>
      <c r="Y602" s="417"/>
      <c r="Z602" s="417"/>
    </row>
    <row r="603" spans="1:26" ht="16" x14ac:dyDescent="0.2">
      <c r="A603" s="417"/>
      <c r="B603" s="453"/>
      <c r="C603" s="454"/>
      <c r="D603" s="446"/>
      <c r="E603" s="446"/>
      <c r="F603" s="446"/>
      <c r="G603" s="446"/>
      <c r="H603" s="446"/>
      <c r="I603" s="446"/>
      <c r="J603" s="417"/>
      <c r="K603" s="417"/>
      <c r="L603" s="417"/>
      <c r="M603" s="417"/>
      <c r="N603" s="417"/>
      <c r="O603" s="417"/>
      <c r="P603" s="417"/>
      <c r="Q603" s="417"/>
      <c r="R603" s="417"/>
      <c r="S603" s="417"/>
      <c r="T603" s="417"/>
      <c r="U603" s="417"/>
      <c r="V603" s="417"/>
      <c r="W603" s="417"/>
      <c r="X603" s="417"/>
      <c r="Y603" s="417"/>
      <c r="Z603" s="417"/>
    </row>
    <row r="604" spans="1:26" ht="16" x14ac:dyDescent="0.2">
      <c r="A604" s="417"/>
      <c r="B604" s="453"/>
      <c r="C604" s="454"/>
      <c r="D604" s="446"/>
      <c r="E604" s="446"/>
      <c r="F604" s="446"/>
      <c r="G604" s="446"/>
      <c r="H604" s="446"/>
      <c r="I604" s="446"/>
      <c r="J604" s="417"/>
      <c r="K604" s="417"/>
      <c r="L604" s="417"/>
      <c r="M604" s="417"/>
      <c r="N604" s="417"/>
      <c r="O604" s="417"/>
      <c r="P604" s="417"/>
      <c r="Q604" s="417"/>
      <c r="R604" s="417"/>
      <c r="S604" s="417"/>
      <c r="T604" s="417"/>
      <c r="U604" s="417"/>
      <c r="V604" s="417"/>
      <c r="W604" s="417"/>
      <c r="X604" s="417"/>
      <c r="Y604" s="417"/>
      <c r="Z604" s="417"/>
    </row>
    <row r="605" spans="1:26" ht="16" x14ac:dyDescent="0.2">
      <c r="A605" s="417"/>
      <c r="B605" s="453"/>
      <c r="C605" s="454"/>
      <c r="D605" s="446"/>
      <c r="E605" s="446"/>
      <c r="F605" s="446"/>
      <c r="G605" s="446"/>
      <c r="H605" s="446"/>
      <c r="I605" s="446"/>
      <c r="J605" s="417"/>
      <c r="K605" s="417"/>
      <c r="L605" s="417"/>
      <c r="M605" s="417"/>
      <c r="N605" s="417"/>
      <c r="O605" s="417"/>
      <c r="P605" s="417"/>
      <c r="Q605" s="417"/>
      <c r="R605" s="417"/>
      <c r="S605" s="417"/>
      <c r="T605" s="417"/>
      <c r="U605" s="417"/>
      <c r="V605" s="417"/>
      <c r="W605" s="417"/>
      <c r="X605" s="417"/>
      <c r="Y605" s="417"/>
      <c r="Z605" s="417"/>
    </row>
    <row r="606" spans="1:26" ht="16" x14ac:dyDescent="0.2">
      <c r="A606" s="417"/>
      <c r="B606" s="453"/>
      <c r="C606" s="454"/>
      <c r="D606" s="446"/>
      <c r="E606" s="446"/>
      <c r="F606" s="446"/>
      <c r="G606" s="446"/>
      <c r="H606" s="446"/>
      <c r="I606" s="446"/>
      <c r="J606" s="417"/>
      <c r="K606" s="417"/>
      <c r="L606" s="417"/>
      <c r="M606" s="417"/>
      <c r="N606" s="417"/>
      <c r="O606" s="417"/>
      <c r="P606" s="417"/>
      <c r="Q606" s="417"/>
      <c r="R606" s="417"/>
      <c r="S606" s="417"/>
      <c r="T606" s="417"/>
      <c r="U606" s="417"/>
      <c r="V606" s="417"/>
      <c r="W606" s="417"/>
      <c r="X606" s="417"/>
      <c r="Y606" s="417"/>
      <c r="Z606" s="417"/>
    </row>
    <row r="607" spans="1:26" ht="16" x14ac:dyDescent="0.2">
      <c r="A607" s="417"/>
      <c r="B607" s="453"/>
      <c r="C607" s="454"/>
      <c r="D607" s="446"/>
      <c r="E607" s="446"/>
      <c r="F607" s="446"/>
      <c r="G607" s="446"/>
      <c r="H607" s="446"/>
      <c r="I607" s="446"/>
      <c r="J607" s="417"/>
      <c r="K607" s="417"/>
      <c r="L607" s="417"/>
      <c r="M607" s="417"/>
      <c r="N607" s="417"/>
      <c r="O607" s="417"/>
      <c r="P607" s="417"/>
      <c r="Q607" s="417"/>
      <c r="R607" s="417"/>
      <c r="S607" s="417"/>
      <c r="T607" s="417"/>
      <c r="U607" s="417"/>
      <c r="V607" s="417"/>
      <c r="W607" s="417"/>
      <c r="X607" s="417"/>
      <c r="Y607" s="417"/>
      <c r="Z607" s="417"/>
    </row>
    <row r="608" spans="1:26" ht="16" x14ac:dyDescent="0.2">
      <c r="A608" s="417"/>
      <c r="B608" s="453"/>
      <c r="C608" s="454"/>
      <c r="D608" s="446"/>
      <c r="E608" s="446"/>
      <c r="F608" s="446"/>
      <c r="G608" s="446"/>
      <c r="H608" s="446"/>
      <c r="I608" s="446"/>
      <c r="J608" s="417"/>
      <c r="K608" s="417"/>
      <c r="L608" s="417"/>
      <c r="M608" s="417"/>
      <c r="N608" s="417"/>
      <c r="O608" s="417"/>
      <c r="P608" s="417"/>
      <c r="Q608" s="417"/>
      <c r="R608" s="417"/>
      <c r="S608" s="417"/>
      <c r="T608" s="417"/>
      <c r="U608" s="417"/>
      <c r="V608" s="417"/>
      <c r="W608" s="417"/>
      <c r="X608" s="417"/>
      <c r="Y608" s="417"/>
      <c r="Z608" s="417"/>
    </row>
    <row r="609" spans="1:26" ht="16" x14ac:dyDescent="0.2">
      <c r="A609" s="417"/>
      <c r="B609" s="453"/>
      <c r="C609" s="454"/>
      <c r="D609" s="446"/>
      <c r="E609" s="446"/>
      <c r="F609" s="446"/>
      <c r="G609" s="446"/>
      <c r="H609" s="446"/>
      <c r="I609" s="446"/>
      <c r="J609" s="417"/>
      <c r="K609" s="417"/>
      <c r="L609" s="417"/>
      <c r="M609" s="417"/>
      <c r="N609" s="417"/>
      <c r="O609" s="417"/>
      <c r="P609" s="417"/>
      <c r="Q609" s="417"/>
      <c r="R609" s="417"/>
      <c r="S609" s="417"/>
      <c r="T609" s="417"/>
      <c r="U609" s="417"/>
      <c r="V609" s="417"/>
      <c r="W609" s="417"/>
      <c r="X609" s="417"/>
      <c r="Y609" s="417"/>
      <c r="Z609" s="417"/>
    </row>
    <row r="610" spans="1:26" ht="16" x14ac:dyDescent="0.2">
      <c r="A610" s="417"/>
      <c r="B610" s="453"/>
      <c r="C610" s="454"/>
      <c r="D610" s="446"/>
      <c r="E610" s="446"/>
      <c r="F610" s="446"/>
      <c r="G610" s="446"/>
      <c r="H610" s="446"/>
      <c r="I610" s="446"/>
      <c r="J610" s="417"/>
      <c r="K610" s="417"/>
      <c r="L610" s="417"/>
      <c r="M610" s="417"/>
      <c r="N610" s="417"/>
      <c r="O610" s="417"/>
      <c r="P610" s="417"/>
      <c r="Q610" s="417"/>
      <c r="R610" s="417"/>
      <c r="S610" s="417"/>
      <c r="T610" s="417"/>
      <c r="U610" s="417"/>
      <c r="V610" s="417"/>
      <c r="W610" s="417"/>
      <c r="X610" s="417"/>
      <c r="Y610" s="417"/>
      <c r="Z610" s="417"/>
    </row>
    <row r="611" spans="1:26" ht="16" x14ac:dyDescent="0.2">
      <c r="A611" s="417"/>
      <c r="B611" s="453"/>
      <c r="C611" s="454"/>
      <c r="D611" s="446"/>
      <c r="E611" s="446"/>
      <c r="F611" s="446"/>
      <c r="G611" s="446"/>
      <c r="H611" s="446"/>
      <c r="I611" s="446"/>
      <c r="J611" s="417"/>
      <c r="K611" s="417"/>
      <c r="L611" s="417"/>
      <c r="M611" s="417"/>
      <c r="N611" s="417"/>
      <c r="O611" s="417"/>
      <c r="P611" s="417"/>
      <c r="Q611" s="417"/>
      <c r="R611" s="417"/>
      <c r="S611" s="417"/>
      <c r="T611" s="417"/>
      <c r="U611" s="417"/>
      <c r="V611" s="417"/>
      <c r="W611" s="417"/>
      <c r="X611" s="417"/>
      <c r="Y611" s="417"/>
      <c r="Z611" s="417"/>
    </row>
    <row r="612" spans="1:26" ht="16" x14ac:dyDescent="0.2">
      <c r="A612" s="417"/>
      <c r="B612" s="453"/>
      <c r="C612" s="454"/>
      <c r="D612" s="446"/>
      <c r="E612" s="446"/>
      <c r="F612" s="446"/>
      <c r="G612" s="446"/>
      <c r="H612" s="446"/>
      <c r="I612" s="446"/>
      <c r="J612" s="417"/>
      <c r="K612" s="417"/>
      <c r="L612" s="417"/>
      <c r="M612" s="417"/>
      <c r="N612" s="417"/>
      <c r="O612" s="417"/>
      <c r="P612" s="417"/>
      <c r="Q612" s="417"/>
      <c r="R612" s="417"/>
      <c r="S612" s="417"/>
      <c r="T612" s="417"/>
      <c r="U612" s="417"/>
      <c r="V612" s="417"/>
      <c r="W612" s="417"/>
      <c r="X612" s="417"/>
      <c r="Y612" s="417"/>
      <c r="Z612" s="417"/>
    </row>
    <row r="613" spans="1:26" ht="16" x14ac:dyDescent="0.2">
      <c r="A613" s="417"/>
      <c r="B613" s="453"/>
      <c r="C613" s="454"/>
      <c r="D613" s="446"/>
      <c r="E613" s="446"/>
      <c r="F613" s="446"/>
      <c r="G613" s="446"/>
      <c r="H613" s="446"/>
      <c r="I613" s="446"/>
      <c r="J613" s="417"/>
      <c r="K613" s="417"/>
      <c r="L613" s="417"/>
      <c r="M613" s="417"/>
      <c r="N613" s="417"/>
      <c r="O613" s="417"/>
      <c r="P613" s="417"/>
      <c r="Q613" s="417"/>
      <c r="R613" s="417"/>
      <c r="S613" s="417"/>
      <c r="T613" s="417"/>
      <c r="U613" s="417"/>
      <c r="V613" s="417"/>
      <c r="W613" s="417"/>
      <c r="X613" s="417"/>
      <c r="Y613" s="417"/>
      <c r="Z613" s="417"/>
    </row>
    <row r="614" spans="1:26" ht="16" x14ac:dyDescent="0.2">
      <c r="A614" s="417"/>
      <c r="B614" s="453"/>
      <c r="C614" s="454"/>
      <c r="D614" s="446"/>
      <c r="E614" s="446"/>
      <c r="F614" s="446"/>
      <c r="G614" s="446"/>
      <c r="H614" s="446"/>
      <c r="I614" s="446"/>
      <c r="J614" s="417"/>
      <c r="K614" s="417"/>
      <c r="L614" s="417"/>
      <c r="M614" s="417"/>
      <c r="N614" s="417"/>
      <c r="O614" s="417"/>
      <c r="P614" s="417"/>
      <c r="Q614" s="417"/>
      <c r="R614" s="417"/>
      <c r="S614" s="417"/>
      <c r="T614" s="417"/>
      <c r="U614" s="417"/>
      <c r="V614" s="417"/>
      <c r="W614" s="417"/>
      <c r="X614" s="417"/>
      <c r="Y614" s="417"/>
      <c r="Z614" s="417"/>
    </row>
    <row r="615" spans="1:26" ht="16" x14ac:dyDescent="0.2">
      <c r="A615" s="417"/>
      <c r="B615" s="453"/>
      <c r="C615" s="454"/>
      <c r="D615" s="446"/>
      <c r="E615" s="446"/>
      <c r="F615" s="446"/>
      <c r="G615" s="446"/>
      <c r="H615" s="446"/>
      <c r="I615" s="446"/>
      <c r="J615" s="417"/>
      <c r="K615" s="417"/>
      <c r="L615" s="417"/>
      <c r="M615" s="417"/>
      <c r="N615" s="417"/>
      <c r="O615" s="417"/>
      <c r="P615" s="417"/>
      <c r="Q615" s="417"/>
      <c r="R615" s="417"/>
      <c r="S615" s="417"/>
      <c r="T615" s="417"/>
      <c r="U615" s="417"/>
      <c r="V615" s="417"/>
      <c r="W615" s="417"/>
      <c r="X615" s="417"/>
      <c r="Y615" s="417"/>
      <c r="Z615" s="417"/>
    </row>
    <row r="616" spans="1:26" ht="16" x14ac:dyDescent="0.2">
      <c r="A616" s="417"/>
      <c r="B616" s="453"/>
      <c r="C616" s="454"/>
      <c r="D616" s="446"/>
      <c r="E616" s="446"/>
      <c r="F616" s="446"/>
      <c r="G616" s="446"/>
      <c r="H616" s="446"/>
      <c r="I616" s="446"/>
      <c r="J616" s="417"/>
      <c r="K616" s="417"/>
      <c r="L616" s="417"/>
      <c r="M616" s="417"/>
      <c r="N616" s="417"/>
      <c r="O616" s="417"/>
      <c r="P616" s="417"/>
      <c r="Q616" s="417"/>
      <c r="R616" s="417"/>
      <c r="S616" s="417"/>
      <c r="T616" s="417"/>
      <c r="U616" s="417"/>
      <c r="V616" s="417"/>
      <c r="W616" s="417"/>
      <c r="X616" s="417"/>
      <c r="Y616" s="417"/>
      <c r="Z616" s="417"/>
    </row>
    <row r="617" spans="1:26" ht="16" x14ac:dyDescent="0.2">
      <c r="A617" s="417"/>
      <c r="B617" s="453"/>
      <c r="C617" s="454"/>
      <c r="D617" s="446"/>
      <c r="E617" s="446"/>
      <c r="F617" s="446"/>
      <c r="G617" s="446"/>
      <c r="H617" s="446"/>
      <c r="I617" s="446"/>
      <c r="J617" s="417"/>
      <c r="K617" s="417"/>
      <c r="L617" s="417"/>
      <c r="M617" s="417"/>
      <c r="N617" s="417"/>
      <c r="O617" s="417"/>
      <c r="P617" s="417"/>
      <c r="Q617" s="417"/>
      <c r="R617" s="417"/>
      <c r="S617" s="417"/>
      <c r="T617" s="417"/>
      <c r="U617" s="417"/>
      <c r="V617" s="417"/>
      <c r="W617" s="417"/>
      <c r="X617" s="417"/>
      <c r="Y617" s="417"/>
      <c r="Z617" s="417"/>
    </row>
    <row r="618" spans="1:26" ht="16" x14ac:dyDescent="0.2">
      <c r="A618" s="417"/>
      <c r="B618" s="453"/>
      <c r="C618" s="454"/>
      <c r="D618" s="446"/>
      <c r="E618" s="446"/>
      <c r="F618" s="446"/>
      <c r="G618" s="446"/>
      <c r="H618" s="446"/>
      <c r="I618" s="446"/>
      <c r="J618" s="417"/>
      <c r="K618" s="417"/>
      <c r="L618" s="417"/>
      <c r="M618" s="417"/>
      <c r="N618" s="417"/>
      <c r="O618" s="417"/>
      <c r="P618" s="417"/>
      <c r="Q618" s="417"/>
      <c r="R618" s="417"/>
      <c r="S618" s="417"/>
      <c r="T618" s="417"/>
      <c r="U618" s="417"/>
      <c r="V618" s="417"/>
      <c r="W618" s="417"/>
      <c r="X618" s="417"/>
      <c r="Y618" s="417"/>
      <c r="Z618" s="417"/>
    </row>
    <row r="619" spans="1:26" ht="16" x14ac:dyDescent="0.2">
      <c r="A619" s="417"/>
      <c r="B619" s="453"/>
      <c r="C619" s="454"/>
      <c r="D619" s="446"/>
      <c r="E619" s="446"/>
      <c r="F619" s="446"/>
      <c r="G619" s="446"/>
      <c r="H619" s="446"/>
      <c r="I619" s="446"/>
      <c r="J619" s="417"/>
      <c r="K619" s="417"/>
      <c r="L619" s="417"/>
      <c r="M619" s="417"/>
      <c r="N619" s="417"/>
      <c r="O619" s="417"/>
      <c r="P619" s="417"/>
      <c r="Q619" s="417"/>
      <c r="R619" s="417"/>
      <c r="S619" s="417"/>
      <c r="T619" s="417"/>
      <c r="U619" s="417"/>
      <c r="V619" s="417"/>
      <c r="W619" s="417"/>
      <c r="X619" s="417"/>
      <c r="Y619" s="417"/>
      <c r="Z619" s="417"/>
    </row>
    <row r="620" spans="1:26" ht="16" x14ac:dyDescent="0.2">
      <c r="A620" s="417"/>
      <c r="B620" s="453"/>
      <c r="C620" s="454"/>
      <c r="D620" s="446"/>
      <c r="E620" s="446"/>
      <c r="F620" s="446"/>
      <c r="G620" s="446"/>
      <c r="H620" s="446"/>
      <c r="I620" s="446"/>
      <c r="J620" s="417"/>
      <c r="K620" s="417"/>
      <c r="L620" s="417"/>
      <c r="M620" s="417"/>
      <c r="N620" s="417"/>
      <c r="O620" s="417"/>
      <c r="P620" s="417"/>
      <c r="Q620" s="417"/>
      <c r="R620" s="417"/>
      <c r="S620" s="417"/>
      <c r="T620" s="417"/>
      <c r="U620" s="417"/>
      <c r="V620" s="417"/>
      <c r="W620" s="417"/>
      <c r="X620" s="417"/>
      <c r="Y620" s="417"/>
      <c r="Z620" s="417"/>
    </row>
    <row r="621" spans="1:26" ht="16" x14ac:dyDescent="0.2">
      <c r="A621" s="417"/>
      <c r="B621" s="453"/>
      <c r="C621" s="454"/>
      <c r="D621" s="446"/>
      <c r="E621" s="446"/>
      <c r="F621" s="446"/>
      <c r="G621" s="446"/>
      <c r="H621" s="446"/>
      <c r="I621" s="446"/>
      <c r="J621" s="417"/>
      <c r="K621" s="417"/>
      <c r="L621" s="417"/>
      <c r="M621" s="417"/>
      <c r="N621" s="417"/>
      <c r="O621" s="417"/>
      <c r="P621" s="417"/>
      <c r="Q621" s="417"/>
      <c r="R621" s="417"/>
      <c r="S621" s="417"/>
      <c r="T621" s="417"/>
      <c r="U621" s="417"/>
      <c r="V621" s="417"/>
      <c r="W621" s="417"/>
      <c r="X621" s="417"/>
      <c r="Y621" s="417"/>
      <c r="Z621" s="417"/>
    </row>
    <row r="622" spans="1:26" ht="16" x14ac:dyDescent="0.2">
      <c r="A622" s="417"/>
      <c r="B622" s="453"/>
      <c r="C622" s="454"/>
      <c r="D622" s="446"/>
      <c r="E622" s="446"/>
      <c r="F622" s="446"/>
      <c r="G622" s="446"/>
      <c r="H622" s="446"/>
      <c r="I622" s="446"/>
      <c r="J622" s="417"/>
      <c r="K622" s="417"/>
      <c r="L622" s="417"/>
      <c r="M622" s="417"/>
      <c r="N622" s="417"/>
      <c r="O622" s="417"/>
      <c r="P622" s="417"/>
      <c r="Q622" s="417"/>
      <c r="R622" s="417"/>
      <c r="S622" s="417"/>
      <c r="T622" s="417"/>
      <c r="U622" s="417"/>
      <c r="V622" s="417"/>
      <c r="W622" s="417"/>
      <c r="X622" s="417"/>
      <c r="Y622" s="417"/>
      <c r="Z622" s="417"/>
    </row>
    <row r="623" spans="1:26" ht="16" x14ac:dyDescent="0.2">
      <c r="A623" s="417"/>
      <c r="B623" s="453"/>
      <c r="C623" s="454"/>
      <c r="D623" s="446"/>
      <c r="E623" s="446"/>
      <c r="F623" s="446"/>
      <c r="G623" s="446"/>
      <c r="H623" s="446"/>
      <c r="I623" s="446"/>
      <c r="J623" s="417"/>
      <c r="K623" s="417"/>
      <c r="L623" s="417"/>
      <c r="M623" s="417"/>
      <c r="N623" s="417"/>
      <c r="O623" s="417"/>
      <c r="P623" s="417"/>
      <c r="Q623" s="417"/>
      <c r="R623" s="417"/>
      <c r="S623" s="417"/>
      <c r="T623" s="417"/>
      <c r="U623" s="417"/>
      <c r="V623" s="417"/>
      <c r="W623" s="417"/>
      <c r="X623" s="417"/>
      <c r="Y623" s="417"/>
      <c r="Z623" s="417"/>
    </row>
    <row r="624" spans="1:26" ht="16" x14ac:dyDescent="0.2">
      <c r="A624" s="417"/>
      <c r="B624" s="453"/>
      <c r="C624" s="454"/>
      <c r="D624" s="446"/>
      <c r="E624" s="446"/>
      <c r="F624" s="446"/>
      <c r="G624" s="446"/>
      <c r="H624" s="446"/>
      <c r="I624" s="446"/>
      <c r="J624" s="417"/>
      <c r="K624" s="417"/>
      <c r="L624" s="417"/>
      <c r="M624" s="417"/>
      <c r="N624" s="417"/>
      <c r="O624" s="417"/>
      <c r="P624" s="417"/>
      <c r="Q624" s="417"/>
      <c r="R624" s="417"/>
      <c r="S624" s="417"/>
      <c r="T624" s="417"/>
      <c r="U624" s="417"/>
      <c r="V624" s="417"/>
      <c r="W624" s="417"/>
      <c r="X624" s="417"/>
      <c r="Y624" s="417"/>
      <c r="Z624" s="417"/>
    </row>
    <row r="625" spans="1:26" ht="16" x14ac:dyDescent="0.2">
      <c r="A625" s="417"/>
      <c r="B625" s="453"/>
      <c r="C625" s="454"/>
      <c r="D625" s="446"/>
      <c r="E625" s="446"/>
      <c r="F625" s="446"/>
      <c r="G625" s="446"/>
      <c r="H625" s="446"/>
      <c r="I625" s="446"/>
      <c r="J625" s="417"/>
      <c r="K625" s="417"/>
      <c r="L625" s="417"/>
      <c r="M625" s="417"/>
      <c r="N625" s="417"/>
      <c r="O625" s="417"/>
      <c r="P625" s="417"/>
      <c r="Q625" s="417"/>
      <c r="R625" s="417"/>
      <c r="S625" s="417"/>
      <c r="T625" s="417"/>
      <c r="U625" s="417"/>
      <c r="V625" s="417"/>
      <c r="W625" s="417"/>
      <c r="X625" s="417"/>
      <c r="Y625" s="417"/>
      <c r="Z625" s="417"/>
    </row>
    <row r="626" spans="1:26" ht="16" x14ac:dyDescent="0.2">
      <c r="A626" s="417"/>
      <c r="B626" s="453"/>
      <c r="C626" s="454"/>
      <c r="D626" s="446"/>
      <c r="E626" s="446"/>
      <c r="F626" s="446"/>
      <c r="G626" s="446"/>
      <c r="H626" s="446"/>
      <c r="I626" s="446"/>
      <c r="J626" s="417"/>
      <c r="K626" s="417"/>
      <c r="L626" s="417"/>
      <c r="M626" s="417"/>
      <c r="N626" s="417"/>
      <c r="O626" s="417"/>
      <c r="P626" s="417"/>
      <c r="Q626" s="417"/>
      <c r="R626" s="417"/>
      <c r="S626" s="417"/>
      <c r="T626" s="417"/>
      <c r="U626" s="417"/>
      <c r="V626" s="417"/>
      <c r="W626" s="417"/>
      <c r="X626" s="417"/>
      <c r="Y626" s="417"/>
      <c r="Z626" s="417"/>
    </row>
    <row r="627" spans="1:26" ht="16" x14ac:dyDescent="0.2">
      <c r="A627" s="417"/>
      <c r="B627" s="453"/>
      <c r="C627" s="454"/>
      <c r="D627" s="446"/>
      <c r="E627" s="446"/>
      <c r="F627" s="446"/>
      <c r="G627" s="446"/>
      <c r="H627" s="446"/>
      <c r="I627" s="446"/>
      <c r="J627" s="417"/>
      <c r="K627" s="417"/>
      <c r="L627" s="417"/>
      <c r="M627" s="417"/>
      <c r="N627" s="417"/>
      <c r="O627" s="417"/>
      <c r="P627" s="417"/>
      <c r="Q627" s="417"/>
      <c r="R627" s="417"/>
      <c r="S627" s="417"/>
      <c r="T627" s="417"/>
      <c r="U627" s="417"/>
      <c r="V627" s="417"/>
      <c r="W627" s="417"/>
      <c r="X627" s="417"/>
      <c r="Y627" s="417"/>
      <c r="Z627" s="417"/>
    </row>
    <row r="628" spans="1:26" ht="16" x14ac:dyDescent="0.2">
      <c r="A628" s="417"/>
      <c r="B628" s="453"/>
      <c r="C628" s="454"/>
      <c r="D628" s="446"/>
      <c r="E628" s="446"/>
      <c r="F628" s="446"/>
      <c r="G628" s="446"/>
      <c r="H628" s="446"/>
      <c r="I628" s="446"/>
      <c r="J628" s="417"/>
      <c r="K628" s="417"/>
      <c r="L628" s="417"/>
      <c r="M628" s="417"/>
      <c r="N628" s="417"/>
      <c r="O628" s="417"/>
      <c r="P628" s="417"/>
      <c r="Q628" s="417"/>
      <c r="R628" s="417"/>
      <c r="S628" s="417"/>
      <c r="T628" s="417"/>
      <c r="U628" s="417"/>
      <c r="V628" s="417"/>
      <c r="W628" s="417"/>
      <c r="X628" s="417"/>
      <c r="Y628" s="417"/>
      <c r="Z628" s="417"/>
    </row>
    <row r="629" spans="1:26" ht="16" x14ac:dyDescent="0.2">
      <c r="A629" s="417"/>
      <c r="B629" s="453"/>
      <c r="C629" s="454"/>
      <c r="D629" s="446"/>
      <c r="E629" s="446"/>
      <c r="F629" s="446"/>
      <c r="G629" s="446"/>
      <c r="H629" s="446"/>
      <c r="I629" s="446"/>
      <c r="J629" s="417"/>
      <c r="K629" s="417"/>
      <c r="L629" s="417"/>
      <c r="M629" s="417"/>
      <c r="N629" s="417"/>
      <c r="O629" s="417"/>
      <c r="P629" s="417"/>
      <c r="Q629" s="417"/>
      <c r="R629" s="417"/>
      <c r="S629" s="417"/>
      <c r="T629" s="417"/>
      <c r="U629" s="417"/>
      <c r="V629" s="417"/>
      <c r="W629" s="417"/>
      <c r="X629" s="417"/>
      <c r="Y629" s="417"/>
      <c r="Z629" s="417"/>
    </row>
    <row r="630" spans="1:26" ht="16" x14ac:dyDescent="0.2">
      <c r="A630" s="417"/>
      <c r="B630" s="453"/>
      <c r="C630" s="454"/>
      <c r="D630" s="446"/>
      <c r="E630" s="446"/>
      <c r="F630" s="446"/>
      <c r="G630" s="446"/>
      <c r="H630" s="446"/>
      <c r="I630" s="446"/>
      <c r="J630" s="417"/>
      <c r="K630" s="417"/>
      <c r="L630" s="417"/>
      <c r="M630" s="417"/>
      <c r="N630" s="417"/>
      <c r="O630" s="417"/>
      <c r="P630" s="417"/>
      <c r="Q630" s="417"/>
      <c r="R630" s="417"/>
      <c r="S630" s="417"/>
      <c r="T630" s="417"/>
      <c r="U630" s="417"/>
      <c r="V630" s="417"/>
      <c r="W630" s="417"/>
      <c r="X630" s="417"/>
      <c r="Y630" s="417"/>
      <c r="Z630" s="417"/>
    </row>
    <row r="631" spans="1:26" ht="16" x14ac:dyDescent="0.2">
      <c r="A631" s="417"/>
      <c r="B631" s="453"/>
      <c r="C631" s="454"/>
      <c r="D631" s="446"/>
      <c r="E631" s="446"/>
      <c r="F631" s="446"/>
      <c r="G631" s="446"/>
      <c r="H631" s="446"/>
      <c r="I631" s="446"/>
      <c r="J631" s="417"/>
      <c r="K631" s="417"/>
      <c r="L631" s="417"/>
      <c r="M631" s="417"/>
      <c r="N631" s="417"/>
      <c r="O631" s="417"/>
      <c r="P631" s="417"/>
      <c r="Q631" s="417"/>
      <c r="R631" s="417"/>
      <c r="S631" s="417"/>
      <c r="T631" s="417"/>
      <c r="U631" s="417"/>
      <c r="V631" s="417"/>
      <c r="W631" s="417"/>
      <c r="X631" s="417"/>
      <c r="Y631" s="417"/>
      <c r="Z631" s="417"/>
    </row>
    <row r="632" spans="1:26" ht="16" x14ac:dyDescent="0.2">
      <c r="A632" s="417"/>
      <c r="B632" s="453"/>
      <c r="C632" s="454"/>
      <c r="D632" s="446"/>
      <c r="E632" s="446"/>
      <c r="F632" s="446"/>
      <c r="G632" s="446"/>
      <c r="H632" s="446"/>
      <c r="I632" s="446"/>
      <c r="J632" s="417"/>
      <c r="K632" s="417"/>
      <c r="L632" s="417"/>
      <c r="M632" s="417"/>
      <c r="N632" s="417"/>
      <c r="O632" s="417"/>
      <c r="P632" s="417"/>
      <c r="Q632" s="417"/>
      <c r="R632" s="417"/>
      <c r="S632" s="417"/>
      <c r="T632" s="417"/>
      <c r="U632" s="417"/>
      <c r="V632" s="417"/>
      <c r="W632" s="417"/>
      <c r="X632" s="417"/>
      <c r="Y632" s="417"/>
      <c r="Z632" s="417"/>
    </row>
    <row r="633" spans="1:26" ht="16" x14ac:dyDescent="0.2">
      <c r="A633" s="417"/>
      <c r="B633" s="453"/>
      <c r="C633" s="454"/>
      <c r="D633" s="446"/>
      <c r="E633" s="446"/>
      <c r="F633" s="446"/>
      <c r="G633" s="446"/>
      <c r="H633" s="446"/>
      <c r="I633" s="446"/>
      <c r="J633" s="417"/>
      <c r="K633" s="417"/>
      <c r="L633" s="417"/>
      <c r="M633" s="417"/>
      <c r="N633" s="417"/>
      <c r="O633" s="417"/>
      <c r="P633" s="417"/>
      <c r="Q633" s="417"/>
      <c r="R633" s="417"/>
      <c r="S633" s="417"/>
      <c r="T633" s="417"/>
      <c r="U633" s="417"/>
      <c r="V633" s="417"/>
      <c r="W633" s="417"/>
      <c r="X633" s="417"/>
      <c r="Y633" s="417"/>
      <c r="Z633" s="417"/>
    </row>
    <row r="634" spans="1:26" ht="16" x14ac:dyDescent="0.2">
      <c r="A634" s="417"/>
      <c r="B634" s="453"/>
      <c r="C634" s="454"/>
      <c r="D634" s="446"/>
      <c r="E634" s="446"/>
      <c r="F634" s="446"/>
      <c r="G634" s="446"/>
      <c r="H634" s="446"/>
      <c r="I634" s="446"/>
      <c r="J634" s="417"/>
      <c r="K634" s="417"/>
      <c r="L634" s="417"/>
      <c r="M634" s="417"/>
      <c r="N634" s="417"/>
      <c r="O634" s="417"/>
      <c r="P634" s="417"/>
      <c r="Q634" s="417"/>
      <c r="R634" s="417"/>
      <c r="S634" s="417"/>
      <c r="T634" s="417"/>
      <c r="U634" s="417"/>
      <c r="V634" s="417"/>
      <c r="W634" s="417"/>
      <c r="X634" s="417"/>
      <c r="Y634" s="417"/>
      <c r="Z634" s="417"/>
    </row>
    <row r="635" spans="1:26" ht="16" x14ac:dyDescent="0.2">
      <c r="A635" s="417"/>
      <c r="B635" s="453"/>
      <c r="C635" s="454"/>
      <c r="D635" s="446"/>
      <c r="E635" s="446"/>
      <c r="F635" s="446"/>
      <c r="G635" s="446"/>
      <c r="H635" s="446"/>
      <c r="I635" s="446"/>
      <c r="J635" s="417"/>
      <c r="K635" s="417"/>
      <c r="L635" s="417"/>
      <c r="M635" s="417"/>
      <c r="N635" s="417"/>
      <c r="O635" s="417"/>
      <c r="P635" s="417"/>
      <c r="Q635" s="417"/>
      <c r="R635" s="417"/>
      <c r="S635" s="417"/>
      <c r="T635" s="417"/>
      <c r="U635" s="417"/>
      <c r="V635" s="417"/>
      <c r="W635" s="417"/>
      <c r="X635" s="417"/>
      <c r="Y635" s="417"/>
      <c r="Z635" s="417"/>
    </row>
    <row r="636" spans="1:26" ht="16" x14ac:dyDescent="0.2">
      <c r="A636" s="417"/>
      <c r="B636" s="453"/>
      <c r="C636" s="454"/>
      <c r="D636" s="446"/>
      <c r="E636" s="446"/>
      <c r="F636" s="446"/>
      <c r="G636" s="446"/>
      <c r="H636" s="446"/>
      <c r="I636" s="446"/>
      <c r="J636" s="417"/>
      <c r="K636" s="417"/>
      <c r="L636" s="417"/>
      <c r="M636" s="417"/>
      <c r="N636" s="417"/>
      <c r="O636" s="417"/>
      <c r="P636" s="417"/>
      <c r="Q636" s="417"/>
      <c r="R636" s="417"/>
      <c r="S636" s="417"/>
      <c r="T636" s="417"/>
      <c r="U636" s="417"/>
      <c r="V636" s="417"/>
      <c r="W636" s="417"/>
      <c r="X636" s="417"/>
      <c r="Y636" s="417"/>
      <c r="Z636" s="417"/>
    </row>
    <row r="637" spans="1:26" ht="16" x14ac:dyDescent="0.2">
      <c r="A637" s="417"/>
      <c r="B637" s="453"/>
      <c r="C637" s="454"/>
      <c r="D637" s="446"/>
      <c r="E637" s="446"/>
      <c r="F637" s="446"/>
      <c r="G637" s="446"/>
      <c r="H637" s="446"/>
      <c r="I637" s="446"/>
      <c r="J637" s="417"/>
      <c r="K637" s="417"/>
      <c r="L637" s="417"/>
      <c r="M637" s="417"/>
      <c r="N637" s="417"/>
      <c r="O637" s="417"/>
      <c r="P637" s="417"/>
      <c r="Q637" s="417"/>
      <c r="R637" s="417"/>
      <c r="S637" s="417"/>
      <c r="T637" s="417"/>
      <c r="U637" s="417"/>
      <c r="V637" s="417"/>
      <c r="W637" s="417"/>
      <c r="X637" s="417"/>
      <c r="Y637" s="417"/>
      <c r="Z637" s="417"/>
    </row>
    <row r="638" spans="1:26" ht="16" x14ac:dyDescent="0.2">
      <c r="A638" s="417"/>
      <c r="B638" s="453"/>
      <c r="C638" s="454"/>
      <c r="D638" s="446"/>
      <c r="E638" s="446"/>
      <c r="F638" s="446"/>
      <c r="G638" s="446"/>
      <c r="H638" s="446"/>
      <c r="I638" s="446"/>
      <c r="J638" s="417"/>
      <c r="K638" s="417"/>
      <c r="L638" s="417"/>
      <c r="M638" s="417"/>
      <c r="N638" s="417"/>
      <c r="O638" s="417"/>
      <c r="P638" s="417"/>
      <c r="Q638" s="417"/>
      <c r="R638" s="417"/>
      <c r="S638" s="417"/>
      <c r="T638" s="417"/>
      <c r="U638" s="417"/>
      <c r="V638" s="417"/>
      <c r="W638" s="417"/>
      <c r="X638" s="417"/>
      <c r="Y638" s="417"/>
      <c r="Z638" s="417"/>
    </row>
    <row r="639" spans="1:26" ht="16" x14ac:dyDescent="0.2">
      <c r="A639" s="417"/>
      <c r="B639" s="453"/>
      <c r="C639" s="454"/>
      <c r="D639" s="446"/>
      <c r="E639" s="446"/>
      <c r="F639" s="446"/>
      <c r="G639" s="446"/>
      <c r="H639" s="446"/>
      <c r="I639" s="446"/>
      <c r="J639" s="417"/>
      <c r="K639" s="417"/>
      <c r="L639" s="417"/>
      <c r="M639" s="417"/>
      <c r="N639" s="417"/>
      <c r="O639" s="417"/>
      <c r="P639" s="417"/>
      <c r="Q639" s="417"/>
      <c r="R639" s="417"/>
      <c r="S639" s="417"/>
      <c r="T639" s="417"/>
      <c r="U639" s="417"/>
      <c r="V639" s="417"/>
      <c r="W639" s="417"/>
      <c r="X639" s="417"/>
      <c r="Y639" s="417"/>
      <c r="Z639" s="417"/>
    </row>
    <row r="640" spans="1:26" ht="16" x14ac:dyDescent="0.2">
      <c r="A640" s="417"/>
      <c r="B640" s="453"/>
      <c r="C640" s="454"/>
      <c r="D640" s="446"/>
      <c r="E640" s="446"/>
      <c r="F640" s="446"/>
      <c r="G640" s="446"/>
      <c r="H640" s="446"/>
      <c r="I640" s="446"/>
      <c r="J640" s="417"/>
      <c r="K640" s="417"/>
      <c r="L640" s="417"/>
      <c r="M640" s="417"/>
      <c r="N640" s="417"/>
      <c r="O640" s="417"/>
      <c r="P640" s="417"/>
      <c r="Q640" s="417"/>
      <c r="R640" s="417"/>
      <c r="S640" s="417"/>
      <c r="T640" s="417"/>
      <c r="U640" s="417"/>
      <c r="V640" s="417"/>
      <c r="W640" s="417"/>
      <c r="X640" s="417"/>
      <c r="Y640" s="417"/>
      <c r="Z640" s="417"/>
    </row>
    <row r="641" spans="1:26" ht="16" x14ac:dyDescent="0.2">
      <c r="A641" s="417"/>
      <c r="B641" s="453"/>
      <c r="C641" s="454"/>
      <c r="D641" s="446"/>
      <c r="E641" s="446"/>
      <c r="F641" s="446"/>
      <c r="G641" s="446"/>
      <c r="H641" s="446"/>
      <c r="I641" s="446"/>
      <c r="J641" s="417"/>
      <c r="K641" s="417"/>
      <c r="L641" s="417"/>
      <c r="M641" s="417"/>
      <c r="N641" s="417"/>
      <c r="O641" s="417"/>
      <c r="P641" s="417"/>
      <c r="Q641" s="417"/>
      <c r="R641" s="417"/>
      <c r="S641" s="417"/>
      <c r="T641" s="417"/>
      <c r="U641" s="417"/>
      <c r="V641" s="417"/>
      <c r="W641" s="417"/>
      <c r="X641" s="417"/>
      <c r="Y641" s="417"/>
      <c r="Z641" s="417"/>
    </row>
    <row r="642" spans="1:26" ht="16" x14ac:dyDescent="0.2">
      <c r="A642" s="417"/>
      <c r="B642" s="453"/>
      <c r="C642" s="454"/>
      <c r="D642" s="446"/>
      <c r="E642" s="446"/>
      <c r="F642" s="446"/>
      <c r="G642" s="446"/>
      <c r="H642" s="446"/>
      <c r="I642" s="446"/>
      <c r="J642" s="417"/>
      <c r="K642" s="417"/>
      <c r="L642" s="417"/>
      <c r="M642" s="417"/>
      <c r="N642" s="417"/>
      <c r="O642" s="417"/>
      <c r="P642" s="417"/>
      <c r="Q642" s="417"/>
      <c r="R642" s="417"/>
      <c r="S642" s="417"/>
      <c r="T642" s="417"/>
      <c r="U642" s="417"/>
      <c r="V642" s="417"/>
      <c r="W642" s="417"/>
      <c r="X642" s="417"/>
      <c r="Y642" s="417"/>
      <c r="Z642" s="417"/>
    </row>
    <row r="643" spans="1:26" ht="16" x14ac:dyDescent="0.2">
      <c r="A643" s="417"/>
      <c r="B643" s="453"/>
      <c r="C643" s="454"/>
      <c r="D643" s="446"/>
      <c r="E643" s="446"/>
      <c r="F643" s="446"/>
      <c r="G643" s="446"/>
      <c r="H643" s="446"/>
      <c r="I643" s="446"/>
      <c r="J643" s="417"/>
      <c r="K643" s="417"/>
      <c r="L643" s="417"/>
      <c r="M643" s="417"/>
      <c r="N643" s="417"/>
      <c r="O643" s="417"/>
      <c r="P643" s="417"/>
      <c r="Q643" s="417"/>
      <c r="R643" s="417"/>
      <c r="S643" s="417"/>
      <c r="T643" s="417"/>
      <c r="U643" s="417"/>
      <c r="V643" s="417"/>
      <c r="W643" s="417"/>
      <c r="X643" s="417"/>
      <c r="Y643" s="417"/>
      <c r="Z643" s="417"/>
    </row>
    <row r="644" spans="1:26" ht="16" x14ac:dyDescent="0.2">
      <c r="A644" s="417"/>
      <c r="B644" s="453"/>
      <c r="C644" s="454"/>
      <c r="D644" s="446"/>
      <c r="E644" s="446"/>
      <c r="F644" s="446"/>
      <c r="G644" s="446"/>
      <c r="H644" s="446"/>
      <c r="I644" s="446"/>
      <c r="J644" s="417"/>
      <c r="K644" s="417"/>
      <c r="L644" s="417"/>
      <c r="M644" s="417"/>
      <c r="N644" s="417"/>
      <c r="O644" s="417"/>
      <c r="P644" s="417"/>
      <c r="Q644" s="417"/>
      <c r="R644" s="417"/>
      <c r="S644" s="417"/>
      <c r="T644" s="417"/>
      <c r="U644" s="417"/>
      <c r="V644" s="417"/>
      <c r="W644" s="417"/>
      <c r="X644" s="417"/>
      <c r="Y644" s="417"/>
      <c r="Z644" s="417"/>
    </row>
    <row r="645" spans="1:26" ht="16" x14ac:dyDescent="0.2">
      <c r="A645" s="417"/>
      <c r="B645" s="453"/>
      <c r="C645" s="454"/>
      <c r="D645" s="446"/>
      <c r="E645" s="446"/>
      <c r="F645" s="446"/>
      <c r="G645" s="446"/>
      <c r="H645" s="446"/>
      <c r="I645" s="446"/>
      <c r="J645" s="417"/>
      <c r="K645" s="417"/>
      <c r="L645" s="417"/>
      <c r="M645" s="417"/>
      <c r="N645" s="417"/>
      <c r="O645" s="417"/>
      <c r="P645" s="417"/>
      <c r="Q645" s="417"/>
      <c r="R645" s="417"/>
      <c r="S645" s="417"/>
      <c r="T645" s="417"/>
      <c r="U645" s="417"/>
      <c r="V645" s="417"/>
      <c r="W645" s="417"/>
      <c r="X645" s="417"/>
      <c r="Y645" s="417"/>
      <c r="Z645" s="417"/>
    </row>
    <row r="646" spans="1:26" ht="16" x14ac:dyDescent="0.2">
      <c r="A646" s="417"/>
      <c r="B646" s="453"/>
      <c r="C646" s="454"/>
      <c r="D646" s="446"/>
      <c r="E646" s="446"/>
      <c r="F646" s="446"/>
      <c r="G646" s="446"/>
      <c r="H646" s="446"/>
      <c r="I646" s="446"/>
      <c r="J646" s="417"/>
      <c r="K646" s="417"/>
      <c r="L646" s="417"/>
      <c r="M646" s="417"/>
      <c r="N646" s="417"/>
      <c r="O646" s="417"/>
      <c r="P646" s="417"/>
      <c r="Q646" s="417"/>
      <c r="R646" s="417"/>
      <c r="S646" s="417"/>
      <c r="T646" s="417"/>
      <c r="U646" s="417"/>
      <c r="V646" s="417"/>
      <c r="W646" s="417"/>
      <c r="X646" s="417"/>
      <c r="Y646" s="417"/>
      <c r="Z646" s="417"/>
    </row>
    <row r="647" spans="1:26" ht="16" x14ac:dyDescent="0.2">
      <c r="A647" s="417"/>
      <c r="B647" s="453"/>
      <c r="C647" s="454"/>
      <c r="D647" s="446"/>
      <c r="E647" s="446"/>
      <c r="F647" s="446"/>
      <c r="G647" s="446"/>
      <c r="H647" s="446"/>
      <c r="I647" s="446"/>
      <c r="J647" s="417"/>
      <c r="K647" s="417"/>
      <c r="L647" s="417"/>
      <c r="M647" s="417"/>
      <c r="N647" s="417"/>
      <c r="O647" s="417"/>
      <c r="P647" s="417"/>
      <c r="Q647" s="417"/>
      <c r="R647" s="417"/>
      <c r="S647" s="417"/>
      <c r="T647" s="417"/>
      <c r="U647" s="417"/>
      <c r="V647" s="417"/>
      <c r="W647" s="417"/>
      <c r="X647" s="417"/>
      <c r="Y647" s="417"/>
      <c r="Z647" s="417"/>
    </row>
    <row r="648" spans="1:26" ht="16" x14ac:dyDescent="0.2">
      <c r="A648" s="417"/>
      <c r="B648" s="453"/>
      <c r="C648" s="454"/>
      <c r="D648" s="446"/>
      <c r="E648" s="446"/>
      <c r="F648" s="446"/>
      <c r="G648" s="446"/>
      <c r="H648" s="446"/>
      <c r="I648" s="446"/>
      <c r="J648" s="417"/>
      <c r="K648" s="417"/>
      <c r="L648" s="417"/>
      <c r="M648" s="417"/>
      <c r="N648" s="417"/>
      <c r="O648" s="417"/>
      <c r="P648" s="417"/>
      <c r="Q648" s="417"/>
      <c r="R648" s="417"/>
      <c r="S648" s="417"/>
      <c r="T648" s="417"/>
      <c r="U648" s="417"/>
      <c r="V648" s="417"/>
      <c r="W648" s="417"/>
      <c r="X648" s="417"/>
      <c r="Y648" s="417"/>
      <c r="Z648" s="417"/>
    </row>
    <row r="649" spans="1:26" ht="16" x14ac:dyDescent="0.2">
      <c r="A649" s="417"/>
      <c r="B649" s="453"/>
      <c r="C649" s="454"/>
      <c r="D649" s="446"/>
      <c r="E649" s="446"/>
      <c r="F649" s="446"/>
      <c r="G649" s="446"/>
      <c r="H649" s="446"/>
      <c r="I649" s="446"/>
      <c r="J649" s="417"/>
      <c r="K649" s="417"/>
      <c r="L649" s="417"/>
      <c r="M649" s="417"/>
      <c r="N649" s="417"/>
      <c r="O649" s="417"/>
      <c r="P649" s="417"/>
      <c r="Q649" s="417"/>
      <c r="R649" s="417"/>
      <c r="S649" s="417"/>
      <c r="T649" s="417"/>
      <c r="U649" s="417"/>
      <c r="V649" s="417"/>
      <c r="W649" s="417"/>
      <c r="X649" s="417"/>
      <c r="Y649" s="417"/>
      <c r="Z649" s="417"/>
    </row>
    <row r="650" spans="1:26" ht="16" x14ac:dyDescent="0.2">
      <c r="A650" s="417"/>
      <c r="B650" s="453"/>
      <c r="C650" s="454"/>
      <c r="D650" s="446"/>
      <c r="E650" s="446"/>
      <c r="F650" s="446"/>
      <c r="G650" s="446"/>
      <c r="H650" s="446"/>
      <c r="I650" s="446"/>
      <c r="J650" s="417"/>
      <c r="K650" s="417"/>
      <c r="L650" s="417"/>
      <c r="M650" s="417"/>
      <c r="N650" s="417"/>
      <c r="O650" s="417"/>
      <c r="P650" s="417"/>
      <c r="Q650" s="417"/>
      <c r="R650" s="417"/>
      <c r="S650" s="417"/>
      <c r="T650" s="417"/>
      <c r="U650" s="417"/>
      <c r="V650" s="417"/>
      <c r="W650" s="417"/>
      <c r="X650" s="417"/>
      <c r="Y650" s="417"/>
      <c r="Z650" s="417"/>
    </row>
    <row r="651" spans="1:26" ht="16" x14ac:dyDescent="0.2">
      <c r="A651" s="417"/>
      <c r="B651" s="453"/>
      <c r="C651" s="454"/>
      <c r="D651" s="446"/>
      <c r="E651" s="446"/>
      <c r="F651" s="446"/>
      <c r="G651" s="446"/>
      <c r="H651" s="446"/>
      <c r="I651" s="446"/>
      <c r="J651" s="417"/>
      <c r="K651" s="417"/>
      <c r="L651" s="417"/>
      <c r="M651" s="417"/>
      <c r="N651" s="417"/>
      <c r="O651" s="417"/>
      <c r="P651" s="417"/>
      <c r="Q651" s="417"/>
      <c r="R651" s="417"/>
      <c r="S651" s="417"/>
      <c r="T651" s="417"/>
      <c r="U651" s="417"/>
      <c r="V651" s="417"/>
      <c r="W651" s="417"/>
      <c r="X651" s="417"/>
      <c r="Y651" s="417"/>
      <c r="Z651" s="417"/>
    </row>
    <row r="652" spans="1:26" ht="16" x14ac:dyDescent="0.2">
      <c r="A652" s="417"/>
      <c r="B652" s="453"/>
      <c r="C652" s="454"/>
      <c r="D652" s="446"/>
      <c r="E652" s="446"/>
      <c r="F652" s="446"/>
      <c r="G652" s="446"/>
      <c r="H652" s="446"/>
      <c r="I652" s="446"/>
      <c r="J652" s="417"/>
      <c r="K652" s="417"/>
      <c r="L652" s="417"/>
      <c r="M652" s="417"/>
      <c r="N652" s="417"/>
      <c r="O652" s="417"/>
      <c r="P652" s="417"/>
      <c r="Q652" s="417"/>
      <c r="R652" s="417"/>
      <c r="S652" s="417"/>
      <c r="T652" s="417"/>
      <c r="U652" s="417"/>
      <c r="V652" s="417"/>
      <c r="W652" s="417"/>
      <c r="X652" s="417"/>
      <c r="Y652" s="417"/>
      <c r="Z652" s="417"/>
    </row>
    <row r="653" spans="1:26" ht="16" x14ac:dyDescent="0.2">
      <c r="A653" s="417"/>
      <c r="B653" s="453"/>
      <c r="C653" s="454"/>
      <c r="D653" s="446"/>
      <c r="E653" s="446"/>
      <c r="F653" s="446"/>
      <c r="G653" s="446"/>
      <c r="H653" s="446"/>
      <c r="I653" s="446"/>
      <c r="J653" s="417"/>
      <c r="K653" s="417"/>
      <c r="L653" s="417"/>
      <c r="M653" s="417"/>
      <c r="N653" s="417"/>
      <c r="O653" s="417"/>
      <c r="P653" s="417"/>
      <c r="Q653" s="417"/>
      <c r="R653" s="417"/>
      <c r="S653" s="417"/>
      <c r="T653" s="417"/>
      <c r="U653" s="417"/>
      <c r="V653" s="417"/>
      <c r="W653" s="417"/>
      <c r="X653" s="417"/>
      <c r="Y653" s="417"/>
      <c r="Z653" s="417"/>
    </row>
    <row r="654" spans="1:26" ht="16" x14ac:dyDescent="0.2">
      <c r="A654" s="417"/>
      <c r="B654" s="453"/>
      <c r="C654" s="454"/>
      <c r="D654" s="446"/>
      <c r="E654" s="446"/>
      <c r="F654" s="446"/>
      <c r="G654" s="446"/>
      <c r="H654" s="446"/>
      <c r="I654" s="446"/>
      <c r="J654" s="417"/>
      <c r="K654" s="417"/>
      <c r="L654" s="417"/>
      <c r="M654" s="417"/>
      <c r="N654" s="417"/>
      <c r="O654" s="417"/>
      <c r="P654" s="417"/>
      <c r="Q654" s="417"/>
      <c r="R654" s="417"/>
      <c r="S654" s="417"/>
      <c r="T654" s="417"/>
      <c r="U654" s="417"/>
      <c r="V654" s="417"/>
      <c r="W654" s="417"/>
      <c r="X654" s="417"/>
      <c r="Y654" s="417"/>
      <c r="Z654" s="417"/>
    </row>
    <row r="655" spans="1:26" ht="16" x14ac:dyDescent="0.2">
      <c r="A655" s="417"/>
      <c r="B655" s="453"/>
      <c r="C655" s="454"/>
      <c r="D655" s="446"/>
      <c r="E655" s="446"/>
      <c r="F655" s="446"/>
      <c r="G655" s="446"/>
      <c r="H655" s="446"/>
      <c r="I655" s="446"/>
      <c r="J655" s="417"/>
      <c r="K655" s="417"/>
      <c r="L655" s="417"/>
      <c r="M655" s="417"/>
      <c r="N655" s="417"/>
      <c r="O655" s="417"/>
      <c r="P655" s="417"/>
      <c r="Q655" s="417"/>
      <c r="R655" s="417"/>
      <c r="S655" s="417"/>
      <c r="T655" s="417"/>
      <c r="U655" s="417"/>
      <c r="V655" s="417"/>
      <c r="W655" s="417"/>
      <c r="X655" s="417"/>
      <c r="Y655" s="417"/>
      <c r="Z655" s="417"/>
    </row>
    <row r="656" spans="1:26" ht="16" x14ac:dyDescent="0.2">
      <c r="A656" s="417"/>
      <c r="B656" s="453"/>
      <c r="C656" s="454"/>
      <c r="D656" s="446"/>
      <c r="E656" s="446"/>
      <c r="F656" s="446"/>
      <c r="G656" s="446"/>
      <c r="H656" s="446"/>
      <c r="I656" s="446"/>
      <c r="J656" s="417"/>
      <c r="K656" s="417"/>
      <c r="L656" s="417"/>
      <c r="M656" s="417"/>
      <c r="N656" s="417"/>
      <c r="O656" s="417"/>
      <c r="P656" s="417"/>
      <c r="Q656" s="417"/>
      <c r="R656" s="417"/>
      <c r="S656" s="417"/>
      <c r="T656" s="417"/>
      <c r="U656" s="417"/>
      <c r="V656" s="417"/>
      <c r="W656" s="417"/>
      <c r="X656" s="417"/>
      <c r="Y656" s="417"/>
      <c r="Z656" s="417"/>
    </row>
    <row r="657" spans="1:26" ht="16" x14ac:dyDescent="0.2">
      <c r="A657" s="417"/>
      <c r="B657" s="453"/>
      <c r="C657" s="454"/>
      <c r="D657" s="446"/>
      <c r="E657" s="446"/>
      <c r="F657" s="446"/>
      <c r="G657" s="446"/>
      <c r="H657" s="446"/>
      <c r="I657" s="446"/>
      <c r="J657" s="417"/>
      <c r="K657" s="417"/>
      <c r="L657" s="417"/>
      <c r="M657" s="417"/>
      <c r="N657" s="417"/>
      <c r="O657" s="417"/>
      <c r="P657" s="417"/>
      <c r="Q657" s="417"/>
      <c r="R657" s="417"/>
      <c r="S657" s="417"/>
      <c r="T657" s="417"/>
      <c r="U657" s="417"/>
      <c r="V657" s="417"/>
      <c r="W657" s="417"/>
      <c r="X657" s="417"/>
      <c r="Y657" s="417"/>
      <c r="Z657" s="417"/>
    </row>
    <row r="658" spans="1:26" ht="16" x14ac:dyDescent="0.2">
      <c r="A658" s="417"/>
      <c r="B658" s="453"/>
      <c r="C658" s="454"/>
      <c r="D658" s="446"/>
      <c r="E658" s="446"/>
      <c r="F658" s="446"/>
      <c r="G658" s="446"/>
      <c r="H658" s="446"/>
      <c r="I658" s="446"/>
      <c r="J658" s="417"/>
      <c r="K658" s="417"/>
      <c r="L658" s="417"/>
      <c r="M658" s="417"/>
      <c r="N658" s="417"/>
      <c r="O658" s="417"/>
      <c r="P658" s="417"/>
      <c r="Q658" s="417"/>
      <c r="R658" s="417"/>
      <c r="S658" s="417"/>
      <c r="T658" s="417"/>
      <c r="U658" s="417"/>
      <c r="V658" s="417"/>
      <c r="W658" s="417"/>
      <c r="X658" s="417"/>
      <c r="Y658" s="417"/>
      <c r="Z658" s="417"/>
    </row>
    <row r="659" spans="1:26" ht="16" x14ac:dyDescent="0.2">
      <c r="A659" s="417"/>
      <c r="B659" s="453"/>
      <c r="C659" s="454"/>
      <c r="D659" s="446"/>
      <c r="E659" s="446"/>
      <c r="F659" s="446"/>
      <c r="G659" s="446"/>
      <c r="H659" s="446"/>
      <c r="I659" s="446"/>
      <c r="J659" s="417"/>
      <c r="K659" s="417"/>
      <c r="L659" s="417"/>
      <c r="M659" s="417"/>
      <c r="N659" s="417"/>
      <c r="O659" s="417"/>
      <c r="P659" s="417"/>
      <c r="Q659" s="417"/>
      <c r="R659" s="417"/>
      <c r="S659" s="417"/>
      <c r="T659" s="417"/>
      <c r="U659" s="417"/>
      <c r="V659" s="417"/>
      <c r="W659" s="417"/>
      <c r="X659" s="417"/>
      <c r="Y659" s="417"/>
      <c r="Z659" s="417"/>
    </row>
    <row r="660" spans="1:26" ht="16" x14ac:dyDescent="0.2">
      <c r="A660" s="417"/>
      <c r="B660" s="453"/>
      <c r="C660" s="454"/>
      <c r="D660" s="446"/>
      <c r="E660" s="446"/>
      <c r="F660" s="446"/>
      <c r="G660" s="446"/>
      <c r="H660" s="446"/>
      <c r="I660" s="446"/>
      <c r="J660" s="417"/>
      <c r="K660" s="417"/>
      <c r="L660" s="417"/>
      <c r="M660" s="417"/>
      <c r="N660" s="417"/>
      <c r="O660" s="417"/>
      <c r="P660" s="417"/>
      <c r="Q660" s="417"/>
      <c r="R660" s="417"/>
      <c r="S660" s="417"/>
      <c r="T660" s="417"/>
      <c r="U660" s="417"/>
      <c r="V660" s="417"/>
      <c r="W660" s="417"/>
      <c r="X660" s="417"/>
      <c r="Y660" s="417"/>
      <c r="Z660" s="417"/>
    </row>
    <row r="661" spans="1:26" ht="16" x14ac:dyDescent="0.2">
      <c r="A661" s="417"/>
      <c r="B661" s="453"/>
      <c r="C661" s="454"/>
      <c r="D661" s="446"/>
      <c r="E661" s="446"/>
      <c r="F661" s="446"/>
      <c r="G661" s="446"/>
      <c r="H661" s="446"/>
      <c r="I661" s="446"/>
      <c r="J661" s="417"/>
      <c r="K661" s="417"/>
      <c r="L661" s="417"/>
      <c r="M661" s="417"/>
      <c r="N661" s="417"/>
      <c r="O661" s="417"/>
      <c r="P661" s="417"/>
      <c r="Q661" s="417"/>
      <c r="R661" s="417"/>
      <c r="S661" s="417"/>
      <c r="T661" s="417"/>
      <c r="U661" s="417"/>
      <c r="V661" s="417"/>
      <c r="W661" s="417"/>
      <c r="X661" s="417"/>
      <c r="Y661" s="417"/>
      <c r="Z661" s="417"/>
    </row>
    <row r="662" spans="1:26" ht="16" x14ac:dyDescent="0.2">
      <c r="A662" s="417"/>
      <c r="B662" s="453"/>
      <c r="C662" s="454"/>
      <c r="D662" s="446"/>
      <c r="E662" s="446"/>
      <c r="F662" s="446"/>
      <c r="G662" s="446"/>
      <c r="H662" s="446"/>
      <c r="I662" s="446"/>
      <c r="J662" s="417"/>
      <c r="K662" s="417"/>
      <c r="L662" s="417"/>
      <c r="M662" s="417"/>
      <c r="N662" s="417"/>
      <c r="O662" s="417"/>
      <c r="P662" s="417"/>
      <c r="Q662" s="417"/>
      <c r="R662" s="417"/>
      <c r="S662" s="417"/>
      <c r="T662" s="417"/>
      <c r="U662" s="417"/>
      <c r="V662" s="417"/>
      <c r="W662" s="417"/>
      <c r="X662" s="417"/>
      <c r="Y662" s="417"/>
      <c r="Z662" s="417"/>
    </row>
    <row r="663" spans="1:26" ht="16" x14ac:dyDescent="0.2">
      <c r="A663" s="417"/>
      <c r="B663" s="453"/>
      <c r="C663" s="454"/>
      <c r="D663" s="446"/>
      <c r="E663" s="446"/>
      <c r="F663" s="446"/>
      <c r="G663" s="446"/>
      <c r="H663" s="446"/>
      <c r="I663" s="446"/>
      <c r="J663" s="417"/>
      <c r="K663" s="417"/>
      <c r="L663" s="417"/>
      <c r="M663" s="417"/>
      <c r="N663" s="417"/>
      <c r="O663" s="417"/>
      <c r="P663" s="417"/>
      <c r="Q663" s="417"/>
      <c r="R663" s="417"/>
      <c r="S663" s="417"/>
      <c r="T663" s="417"/>
      <c r="U663" s="417"/>
      <c r="V663" s="417"/>
      <c r="W663" s="417"/>
      <c r="X663" s="417"/>
      <c r="Y663" s="417"/>
      <c r="Z663" s="417"/>
    </row>
    <row r="664" spans="1:26" ht="16" x14ac:dyDescent="0.2">
      <c r="A664" s="417"/>
      <c r="B664" s="453"/>
      <c r="C664" s="454"/>
      <c r="D664" s="446"/>
      <c r="E664" s="446"/>
      <c r="F664" s="446"/>
      <c r="G664" s="446"/>
      <c r="H664" s="446"/>
      <c r="I664" s="446"/>
      <c r="J664" s="417"/>
      <c r="K664" s="417"/>
      <c r="L664" s="417"/>
      <c r="M664" s="417"/>
      <c r="N664" s="417"/>
      <c r="O664" s="417"/>
      <c r="P664" s="417"/>
      <c r="Q664" s="417"/>
      <c r="R664" s="417"/>
      <c r="S664" s="417"/>
      <c r="T664" s="417"/>
      <c r="U664" s="417"/>
      <c r="V664" s="417"/>
      <c r="W664" s="417"/>
      <c r="X664" s="417"/>
      <c r="Y664" s="417"/>
      <c r="Z664" s="417"/>
    </row>
    <row r="665" spans="1:26" ht="16" x14ac:dyDescent="0.2">
      <c r="A665" s="417"/>
      <c r="B665" s="453"/>
      <c r="C665" s="454"/>
      <c r="D665" s="446"/>
      <c r="E665" s="446"/>
      <c r="F665" s="446"/>
      <c r="G665" s="446"/>
      <c r="H665" s="446"/>
      <c r="I665" s="446"/>
      <c r="J665" s="417"/>
      <c r="K665" s="417"/>
      <c r="L665" s="417"/>
      <c r="M665" s="417"/>
      <c r="N665" s="417"/>
      <c r="O665" s="417"/>
      <c r="P665" s="417"/>
      <c r="Q665" s="417"/>
      <c r="R665" s="417"/>
      <c r="S665" s="417"/>
      <c r="T665" s="417"/>
      <c r="U665" s="417"/>
      <c r="V665" s="417"/>
      <c r="W665" s="417"/>
      <c r="X665" s="417"/>
      <c r="Y665" s="417"/>
      <c r="Z665" s="417"/>
    </row>
    <row r="666" spans="1:26" ht="16" x14ac:dyDescent="0.2">
      <c r="A666" s="417"/>
      <c r="B666" s="453"/>
      <c r="C666" s="454"/>
      <c r="D666" s="446"/>
      <c r="E666" s="446"/>
      <c r="F666" s="446"/>
      <c r="G666" s="446"/>
      <c r="H666" s="446"/>
      <c r="I666" s="446"/>
      <c r="J666" s="417"/>
      <c r="K666" s="417"/>
      <c r="L666" s="417"/>
      <c r="M666" s="417"/>
      <c r="N666" s="417"/>
      <c r="O666" s="417"/>
      <c r="P666" s="417"/>
      <c r="Q666" s="417"/>
      <c r="R666" s="417"/>
      <c r="S666" s="417"/>
      <c r="T666" s="417"/>
      <c r="U666" s="417"/>
      <c r="V666" s="417"/>
      <c r="W666" s="417"/>
      <c r="X666" s="417"/>
      <c r="Y666" s="417"/>
      <c r="Z666" s="417"/>
    </row>
    <row r="667" spans="1:26" ht="16" x14ac:dyDescent="0.2">
      <c r="A667" s="417"/>
      <c r="B667" s="453"/>
      <c r="C667" s="454"/>
      <c r="D667" s="446"/>
      <c r="E667" s="446"/>
      <c r="F667" s="446"/>
      <c r="G667" s="446"/>
      <c r="H667" s="446"/>
      <c r="I667" s="446"/>
      <c r="J667" s="417"/>
      <c r="K667" s="417"/>
      <c r="L667" s="417"/>
      <c r="M667" s="417"/>
      <c r="N667" s="417"/>
      <c r="O667" s="417"/>
      <c r="P667" s="417"/>
      <c r="Q667" s="417"/>
      <c r="R667" s="417"/>
      <c r="S667" s="417"/>
      <c r="T667" s="417"/>
      <c r="U667" s="417"/>
      <c r="V667" s="417"/>
      <c r="W667" s="417"/>
      <c r="X667" s="417"/>
      <c r="Y667" s="417"/>
      <c r="Z667" s="417"/>
    </row>
    <row r="668" spans="1:26" ht="16" x14ac:dyDescent="0.2">
      <c r="A668" s="417"/>
      <c r="B668" s="453"/>
      <c r="C668" s="454"/>
      <c r="D668" s="446"/>
      <c r="E668" s="446"/>
      <c r="F668" s="446"/>
      <c r="G668" s="446"/>
      <c r="H668" s="446"/>
      <c r="I668" s="446"/>
      <c r="J668" s="417"/>
      <c r="K668" s="417"/>
      <c r="L668" s="417"/>
      <c r="M668" s="417"/>
      <c r="N668" s="417"/>
      <c r="O668" s="417"/>
      <c r="P668" s="417"/>
      <c r="Q668" s="417"/>
      <c r="R668" s="417"/>
      <c r="S668" s="417"/>
      <c r="T668" s="417"/>
      <c r="U668" s="417"/>
      <c r="V668" s="417"/>
      <c r="W668" s="417"/>
      <c r="X668" s="417"/>
      <c r="Y668" s="417"/>
      <c r="Z668" s="417"/>
    </row>
    <row r="669" spans="1:26" ht="16" x14ac:dyDescent="0.2">
      <c r="A669" s="417"/>
      <c r="B669" s="453"/>
      <c r="C669" s="454"/>
      <c r="D669" s="446"/>
      <c r="E669" s="446"/>
      <c r="F669" s="446"/>
      <c r="G669" s="446"/>
      <c r="H669" s="446"/>
      <c r="I669" s="446"/>
      <c r="J669" s="417"/>
      <c r="K669" s="417"/>
      <c r="L669" s="417"/>
      <c r="M669" s="417"/>
      <c r="N669" s="417"/>
      <c r="O669" s="417"/>
      <c r="P669" s="417"/>
      <c r="Q669" s="417"/>
      <c r="R669" s="417"/>
      <c r="S669" s="417"/>
      <c r="T669" s="417"/>
      <c r="U669" s="417"/>
      <c r="V669" s="417"/>
      <c r="W669" s="417"/>
      <c r="X669" s="417"/>
      <c r="Y669" s="417"/>
      <c r="Z669" s="417"/>
    </row>
    <row r="670" spans="1:26" ht="16" x14ac:dyDescent="0.2">
      <c r="A670" s="417"/>
      <c r="B670" s="453"/>
      <c r="C670" s="454"/>
      <c r="D670" s="446"/>
      <c r="E670" s="446"/>
      <c r="F670" s="446"/>
      <c r="G670" s="446"/>
      <c r="H670" s="446"/>
      <c r="I670" s="446"/>
      <c r="J670" s="417"/>
      <c r="K670" s="417"/>
      <c r="L670" s="417"/>
      <c r="M670" s="417"/>
      <c r="N670" s="417"/>
      <c r="O670" s="417"/>
      <c r="P670" s="417"/>
      <c r="Q670" s="417"/>
      <c r="R670" s="417"/>
      <c r="S670" s="417"/>
      <c r="T670" s="417"/>
      <c r="U670" s="417"/>
      <c r="V670" s="417"/>
      <c r="W670" s="417"/>
      <c r="X670" s="417"/>
      <c r="Y670" s="417"/>
      <c r="Z670" s="417"/>
    </row>
    <row r="671" spans="1:26" ht="16" x14ac:dyDescent="0.2">
      <c r="A671" s="417"/>
      <c r="B671" s="453"/>
      <c r="C671" s="454"/>
      <c r="D671" s="446"/>
      <c r="E671" s="446"/>
      <c r="F671" s="446"/>
      <c r="G671" s="446"/>
      <c r="H671" s="446"/>
      <c r="I671" s="446"/>
      <c r="J671" s="417"/>
      <c r="K671" s="417"/>
      <c r="L671" s="417"/>
      <c r="M671" s="417"/>
      <c r="N671" s="417"/>
      <c r="O671" s="417"/>
      <c r="P671" s="417"/>
      <c r="Q671" s="417"/>
      <c r="R671" s="417"/>
      <c r="S671" s="417"/>
      <c r="T671" s="417"/>
      <c r="U671" s="417"/>
      <c r="V671" s="417"/>
      <c r="W671" s="417"/>
      <c r="X671" s="417"/>
      <c r="Y671" s="417"/>
      <c r="Z671" s="417"/>
    </row>
    <row r="672" spans="1:26" ht="16" x14ac:dyDescent="0.2">
      <c r="A672" s="417"/>
      <c r="B672" s="453"/>
      <c r="C672" s="454"/>
      <c r="D672" s="446"/>
      <c r="E672" s="446"/>
      <c r="F672" s="446"/>
      <c r="G672" s="446"/>
      <c r="H672" s="446"/>
      <c r="I672" s="446"/>
      <c r="J672" s="417"/>
      <c r="K672" s="417"/>
      <c r="L672" s="417"/>
      <c r="M672" s="417"/>
      <c r="N672" s="417"/>
      <c r="O672" s="417"/>
      <c r="P672" s="417"/>
      <c r="Q672" s="417"/>
      <c r="R672" s="417"/>
      <c r="S672" s="417"/>
      <c r="T672" s="417"/>
      <c r="U672" s="417"/>
      <c r="V672" s="417"/>
      <c r="W672" s="417"/>
      <c r="X672" s="417"/>
      <c r="Y672" s="417"/>
      <c r="Z672" s="417"/>
    </row>
    <row r="673" spans="1:26" ht="16" x14ac:dyDescent="0.2">
      <c r="A673" s="417"/>
      <c r="B673" s="453"/>
      <c r="C673" s="454"/>
      <c r="D673" s="446"/>
      <c r="E673" s="446"/>
      <c r="F673" s="446"/>
      <c r="G673" s="446"/>
      <c r="H673" s="446"/>
      <c r="I673" s="446"/>
      <c r="J673" s="417"/>
      <c r="K673" s="417"/>
      <c r="L673" s="417"/>
      <c r="M673" s="417"/>
      <c r="N673" s="417"/>
      <c r="O673" s="417"/>
      <c r="P673" s="417"/>
      <c r="Q673" s="417"/>
      <c r="R673" s="417"/>
      <c r="S673" s="417"/>
      <c r="T673" s="417"/>
      <c r="U673" s="417"/>
      <c r="V673" s="417"/>
      <c r="W673" s="417"/>
      <c r="X673" s="417"/>
      <c r="Y673" s="417"/>
      <c r="Z673" s="417"/>
    </row>
    <row r="674" spans="1:26" ht="16" x14ac:dyDescent="0.2">
      <c r="A674" s="417"/>
      <c r="B674" s="453"/>
      <c r="C674" s="454"/>
      <c r="D674" s="446"/>
      <c r="E674" s="446"/>
      <c r="F674" s="446"/>
      <c r="G674" s="446"/>
      <c r="H674" s="446"/>
      <c r="I674" s="446"/>
      <c r="J674" s="417"/>
      <c r="K674" s="417"/>
      <c r="L674" s="417"/>
      <c r="M674" s="417"/>
      <c r="N674" s="417"/>
      <c r="O674" s="417"/>
      <c r="P674" s="417"/>
      <c r="Q674" s="417"/>
      <c r="R674" s="417"/>
      <c r="S674" s="417"/>
      <c r="T674" s="417"/>
      <c r="U674" s="417"/>
      <c r="V674" s="417"/>
      <c r="W674" s="417"/>
      <c r="X674" s="417"/>
      <c r="Y674" s="417"/>
      <c r="Z674" s="417"/>
    </row>
    <row r="675" spans="1:26" ht="16" x14ac:dyDescent="0.2">
      <c r="A675" s="417"/>
      <c r="B675" s="453"/>
      <c r="C675" s="454"/>
      <c r="D675" s="446"/>
      <c r="E675" s="446"/>
      <c r="F675" s="446"/>
      <c r="G675" s="446"/>
      <c r="H675" s="446"/>
      <c r="I675" s="446"/>
      <c r="J675" s="417"/>
      <c r="K675" s="417"/>
      <c r="L675" s="417"/>
      <c r="M675" s="417"/>
      <c r="N675" s="417"/>
      <c r="O675" s="417"/>
      <c r="P675" s="417"/>
      <c r="Q675" s="417"/>
      <c r="R675" s="417"/>
      <c r="S675" s="417"/>
      <c r="T675" s="417"/>
      <c r="U675" s="417"/>
      <c r="V675" s="417"/>
      <c r="W675" s="417"/>
      <c r="X675" s="417"/>
      <c r="Y675" s="417"/>
      <c r="Z675" s="417"/>
    </row>
    <row r="676" spans="1:26" ht="16" x14ac:dyDescent="0.2">
      <c r="A676" s="417"/>
      <c r="B676" s="453"/>
      <c r="C676" s="454"/>
      <c r="D676" s="446"/>
      <c r="E676" s="446"/>
      <c r="F676" s="446"/>
      <c r="G676" s="446"/>
      <c r="H676" s="446"/>
      <c r="I676" s="446"/>
      <c r="J676" s="417"/>
      <c r="K676" s="417"/>
      <c r="L676" s="417"/>
      <c r="M676" s="417"/>
      <c r="N676" s="417"/>
      <c r="O676" s="417"/>
      <c r="P676" s="417"/>
      <c r="Q676" s="417"/>
      <c r="R676" s="417"/>
      <c r="S676" s="417"/>
      <c r="T676" s="417"/>
      <c r="U676" s="417"/>
      <c r="V676" s="417"/>
      <c r="W676" s="417"/>
      <c r="X676" s="417"/>
      <c r="Y676" s="417"/>
      <c r="Z676" s="417"/>
    </row>
    <row r="677" spans="1:26" ht="16" x14ac:dyDescent="0.2">
      <c r="A677" s="417"/>
      <c r="B677" s="453"/>
      <c r="C677" s="454"/>
      <c r="D677" s="446"/>
      <c r="E677" s="446"/>
      <c r="F677" s="446"/>
      <c r="G677" s="446"/>
      <c r="H677" s="446"/>
      <c r="I677" s="446"/>
      <c r="J677" s="417"/>
      <c r="K677" s="417"/>
      <c r="L677" s="417"/>
      <c r="M677" s="417"/>
      <c r="N677" s="417"/>
      <c r="O677" s="417"/>
      <c r="P677" s="417"/>
      <c r="Q677" s="417"/>
      <c r="R677" s="417"/>
      <c r="S677" s="417"/>
      <c r="T677" s="417"/>
      <c r="U677" s="417"/>
      <c r="V677" s="417"/>
      <c r="W677" s="417"/>
      <c r="X677" s="417"/>
      <c r="Y677" s="417"/>
      <c r="Z677" s="417"/>
    </row>
    <row r="678" spans="1:26" ht="16" x14ac:dyDescent="0.2">
      <c r="A678" s="417"/>
      <c r="B678" s="453"/>
      <c r="C678" s="454"/>
      <c r="D678" s="446"/>
      <c r="E678" s="446"/>
      <c r="F678" s="446"/>
      <c r="G678" s="446"/>
      <c r="H678" s="446"/>
      <c r="I678" s="446"/>
      <c r="J678" s="417"/>
      <c r="K678" s="417"/>
      <c r="L678" s="417"/>
      <c r="M678" s="417"/>
      <c r="N678" s="417"/>
      <c r="O678" s="417"/>
      <c r="P678" s="417"/>
      <c r="Q678" s="417"/>
      <c r="R678" s="417"/>
      <c r="S678" s="417"/>
      <c r="T678" s="417"/>
      <c r="U678" s="417"/>
      <c r="V678" s="417"/>
      <c r="W678" s="417"/>
      <c r="X678" s="417"/>
      <c r="Y678" s="417"/>
      <c r="Z678" s="417"/>
    </row>
    <row r="679" spans="1:26" ht="16" x14ac:dyDescent="0.2">
      <c r="A679" s="417"/>
      <c r="B679" s="453"/>
      <c r="C679" s="454"/>
      <c r="D679" s="446"/>
      <c r="E679" s="446"/>
      <c r="F679" s="446"/>
      <c r="G679" s="446"/>
      <c r="H679" s="446"/>
      <c r="I679" s="446"/>
      <c r="J679" s="417"/>
      <c r="K679" s="417"/>
      <c r="L679" s="417"/>
      <c r="M679" s="417"/>
      <c r="N679" s="417"/>
      <c r="O679" s="417"/>
      <c r="P679" s="417"/>
      <c r="Q679" s="417"/>
      <c r="R679" s="417"/>
      <c r="S679" s="417"/>
      <c r="T679" s="417"/>
      <c r="U679" s="417"/>
      <c r="V679" s="417"/>
      <c r="W679" s="417"/>
      <c r="X679" s="417"/>
      <c r="Y679" s="417"/>
      <c r="Z679" s="417"/>
    </row>
    <row r="680" spans="1:26" ht="16" x14ac:dyDescent="0.2">
      <c r="A680" s="417"/>
      <c r="B680" s="453"/>
      <c r="C680" s="454"/>
      <c r="D680" s="446"/>
      <c r="E680" s="446"/>
      <c r="F680" s="446"/>
      <c r="G680" s="446"/>
      <c r="H680" s="446"/>
      <c r="I680" s="446"/>
      <c r="J680" s="417"/>
      <c r="K680" s="417"/>
      <c r="L680" s="417"/>
      <c r="M680" s="417"/>
      <c r="N680" s="417"/>
      <c r="O680" s="417"/>
      <c r="P680" s="417"/>
      <c r="Q680" s="417"/>
      <c r="R680" s="417"/>
      <c r="S680" s="417"/>
      <c r="T680" s="417"/>
      <c r="U680" s="417"/>
      <c r="V680" s="417"/>
      <c r="W680" s="417"/>
      <c r="X680" s="417"/>
      <c r="Y680" s="417"/>
      <c r="Z680" s="417"/>
    </row>
    <row r="681" spans="1:26" ht="16" x14ac:dyDescent="0.2">
      <c r="A681" s="417"/>
      <c r="B681" s="453"/>
      <c r="C681" s="454"/>
      <c r="D681" s="446"/>
      <c r="E681" s="446"/>
      <c r="F681" s="446"/>
      <c r="G681" s="446"/>
      <c r="H681" s="446"/>
      <c r="I681" s="446"/>
      <c r="J681" s="417"/>
      <c r="K681" s="417"/>
      <c r="L681" s="417"/>
      <c r="M681" s="417"/>
      <c r="N681" s="417"/>
      <c r="O681" s="417"/>
      <c r="P681" s="417"/>
      <c r="Q681" s="417"/>
      <c r="R681" s="417"/>
      <c r="S681" s="417"/>
      <c r="T681" s="417"/>
      <c r="U681" s="417"/>
      <c r="V681" s="417"/>
      <c r="W681" s="417"/>
      <c r="X681" s="417"/>
      <c r="Y681" s="417"/>
      <c r="Z681" s="417"/>
    </row>
    <row r="682" spans="1:26" ht="16" x14ac:dyDescent="0.2">
      <c r="A682" s="417"/>
      <c r="B682" s="453"/>
      <c r="C682" s="454"/>
      <c r="D682" s="446"/>
      <c r="E682" s="446"/>
      <c r="F682" s="446"/>
      <c r="G682" s="446"/>
      <c r="H682" s="446"/>
      <c r="I682" s="446"/>
      <c r="J682" s="417"/>
      <c r="K682" s="417"/>
      <c r="L682" s="417"/>
      <c r="M682" s="417"/>
      <c r="N682" s="417"/>
      <c r="O682" s="417"/>
      <c r="P682" s="417"/>
      <c r="Q682" s="417"/>
      <c r="R682" s="417"/>
      <c r="S682" s="417"/>
      <c r="T682" s="417"/>
      <c r="U682" s="417"/>
      <c r="V682" s="417"/>
      <c r="W682" s="417"/>
      <c r="X682" s="417"/>
      <c r="Y682" s="417"/>
      <c r="Z682" s="417"/>
    </row>
    <row r="683" spans="1:26" ht="16" x14ac:dyDescent="0.2">
      <c r="A683" s="417"/>
      <c r="B683" s="453"/>
      <c r="C683" s="454"/>
      <c r="D683" s="446"/>
      <c r="E683" s="446"/>
      <c r="F683" s="446"/>
      <c r="G683" s="446"/>
      <c r="H683" s="446"/>
      <c r="I683" s="446"/>
      <c r="J683" s="417"/>
      <c r="K683" s="417"/>
      <c r="L683" s="417"/>
      <c r="M683" s="417"/>
      <c r="N683" s="417"/>
      <c r="O683" s="417"/>
      <c r="P683" s="417"/>
      <c r="Q683" s="417"/>
      <c r="R683" s="417"/>
      <c r="S683" s="417"/>
      <c r="T683" s="417"/>
      <c r="U683" s="417"/>
      <c r="V683" s="417"/>
      <c r="W683" s="417"/>
      <c r="X683" s="417"/>
      <c r="Y683" s="417"/>
      <c r="Z683" s="417"/>
    </row>
    <row r="684" spans="1:26" ht="16" x14ac:dyDescent="0.2">
      <c r="A684" s="417"/>
      <c r="B684" s="453"/>
      <c r="C684" s="454"/>
      <c r="D684" s="446"/>
      <c r="E684" s="446"/>
      <c r="F684" s="446"/>
      <c r="G684" s="446"/>
      <c r="H684" s="446"/>
      <c r="I684" s="446"/>
      <c r="J684" s="417"/>
      <c r="K684" s="417"/>
      <c r="L684" s="417"/>
      <c r="M684" s="417"/>
      <c r="N684" s="417"/>
      <c r="O684" s="417"/>
      <c r="P684" s="417"/>
      <c r="Q684" s="417"/>
      <c r="R684" s="417"/>
      <c r="S684" s="417"/>
      <c r="T684" s="417"/>
      <c r="U684" s="417"/>
      <c r="V684" s="417"/>
      <c r="W684" s="417"/>
      <c r="X684" s="417"/>
      <c r="Y684" s="417"/>
      <c r="Z684" s="417"/>
    </row>
    <row r="685" spans="1:26" ht="16" x14ac:dyDescent="0.2">
      <c r="A685" s="417"/>
      <c r="B685" s="453"/>
      <c r="C685" s="454"/>
      <c r="D685" s="446"/>
      <c r="E685" s="446"/>
      <c r="F685" s="446"/>
      <c r="G685" s="446"/>
      <c r="H685" s="446"/>
      <c r="I685" s="446"/>
      <c r="J685" s="417"/>
      <c r="K685" s="417"/>
      <c r="L685" s="417"/>
      <c r="M685" s="417"/>
      <c r="N685" s="417"/>
      <c r="O685" s="417"/>
      <c r="P685" s="417"/>
      <c r="Q685" s="417"/>
      <c r="R685" s="417"/>
      <c r="S685" s="417"/>
      <c r="T685" s="417"/>
      <c r="U685" s="417"/>
      <c r="V685" s="417"/>
      <c r="W685" s="417"/>
      <c r="X685" s="417"/>
      <c r="Y685" s="417"/>
      <c r="Z685" s="417"/>
    </row>
    <row r="686" spans="1:26" ht="16" x14ac:dyDescent="0.2">
      <c r="A686" s="417"/>
      <c r="B686" s="453"/>
      <c r="C686" s="454"/>
      <c r="D686" s="446"/>
      <c r="E686" s="446"/>
      <c r="F686" s="446"/>
      <c r="G686" s="446"/>
      <c r="H686" s="446"/>
      <c r="I686" s="446"/>
      <c r="J686" s="417"/>
      <c r="K686" s="417"/>
      <c r="L686" s="417"/>
      <c r="M686" s="417"/>
      <c r="N686" s="417"/>
      <c r="O686" s="417"/>
      <c r="P686" s="417"/>
      <c r="Q686" s="417"/>
      <c r="R686" s="417"/>
      <c r="S686" s="417"/>
      <c r="T686" s="417"/>
      <c r="U686" s="417"/>
      <c r="V686" s="417"/>
      <c r="W686" s="417"/>
      <c r="X686" s="417"/>
      <c r="Y686" s="417"/>
      <c r="Z686" s="417"/>
    </row>
    <row r="687" spans="1:26" ht="16" x14ac:dyDescent="0.2">
      <c r="A687" s="417"/>
      <c r="B687" s="453"/>
      <c r="C687" s="454"/>
      <c r="D687" s="446"/>
      <c r="E687" s="446"/>
      <c r="F687" s="446"/>
      <c r="G687" s="446"/>
      <c r="H687" s="446"/>
      <c r="I687" s="446"/>
      <c r="J687" s="417"/>
      <c r="K687" s="417"/>
      <c r="L687" s="417"/>
      <c r="M687" s="417"/>
      <c r="N687" s="417"/>
      <c r="O687" s="417"/>
      <c r="P687" s="417"/>
      <c r="Q687" s="417"/>
      <c r="R687" s="417"/>
      <c r="S687" s="417"/>
      <c r="T687" s="417"/>
      <c r="U687" s="417"/>
      <c r="V687" s="417"/>
      <c r="W687" s="417"/>
      <c r="X687" s="417"/>
      <c r="Y687" s="417"/>
      <c r="Z687" s="417"/>
    </row>
    <row r="688" spans="1:26" ht="16" x14ac:dyDescent="0.2">
      <c r="A688" s="417"/>
      <c r="B688" s="453"/>
      <c r="C688" s="454"/>
      <c r="D688" s="446"/>
      <c r="E688" s="446"/>
      <c r="F688" s="446"/>
      <c r="G688" s="446"/>
      <c r="H688" s="446"/>
      <c r="I688" s="446"/>
      <c r="J688" s="417"/>
      <c r="K688" s="417"/>
      <c r="L688" s="417"/>
      <c r="M688" s="417"/>
      <c r="N688" s="417"/>
      <c r="O688" s="417"/>
      <c r="P688" s="417"/>
      <c r="Q688" s="417"/>
      <c r="R688" s="417"/>
      <c r="S688" s="417"/>
      <c r="T688" s="417"/>
      <c r="U688" s="417"/>
      <c r="V688" s="417"/>
      <c r="W688" s="417"/>
      <c r="X688" s="417"/>
      <c r="Y688" s="417"/>
      <c r="Z688" s="417"/>
    </row>
    <row r="689" spans="1:26" ht="16" x14ac:dyDescent="0.2">
      <c r="A689" s="417"/>
      <c r="B689" s="453"/>
      <c r="C689" s="454"/>
      <c r="D689" s="446"/>
      <c r="E689" s="446"/>
      <c r="F689" s="446"/>
      <c r="G689" s="446"/>
      <c r="H689" s="446"/>
      <c r="I689" s="446"/>
      <c r="J689" s="417"/>
      <c r="K689" s="417"/>
      <c r="L689" s="417"/>
      <c r="M689" s="417"/>
      <c r="N689" s="417"/>
      <c r="O689" s="417"/>
      <c r="P689" s="417"/>
      <c r="Q689" s="417"/>
      <c r="R689" s="417"/>
      <c r="S689" s="417"/>
      <c r="T689" s="417"/>
      <c r="U689" s="417"/>
      <c r="V689" s="417"/>
      <c r="W689" s="417"/>
      <c r="X689" s="417"/>
      <c r="Y689" s="417"/>
      <c r="Z689" s="417"/>
    </row>
    <row r="690" spans="1:26" ht="16" x14ac:dyDescent="0.2">
      <c r="A690" s="417"/>
      <c r="B690" s="453"/>
      <c r="C690" s="454"/>
      <c r="D690" s="446"/>
      <c r="E690" s="446"/>
      <c r="F690" s="446"/>
      <c r="G690" s="446"/>
      <c r="H690" s="446"/>
      <c r="I690" s="446"/>
      <c r="J690" s="417"/>
      <c r="K690" s="417"/>
      <c r="L690" s="417"/>
      <c r="M690" s="417"/>
      <c r="N690" s="417"/>
      <c r="O690" s="417"/>
      <c r="P690" s="417"/>
      <c r="Q690" s="417"/>
      <c r="R690" s="417"/>
      <c r="S690" s="417"/>
      <c r="T690" s="417"/>
      <c r="U690" s="417"/>
      <c r="V690" s="417"/>
      <c r="W690" s="417"/>
      <c r="X690" s="417"/>
      <c r="Y690" s="417"/>
      <c r="Z690" s="417"/>
    </row>
    <row r="691" spans="1:26" ht="16" x14ac:dyDescent="0.2">
      <c r="A691" s="417"/>
      <c r="B691" s="453"/>
      <c r="C691" s="454"/>
      <c r="D691" s="446"/>
      <c r="E691" s="446"/>
      <c r="F691" s="446"/>
      <c r="G691" s="446"/>
      <c r="H691" s="446"/>
      <c r="I691" s="446"/>
      <c r="J691" s="417"/>
      <c r="K691" s="417"/>
      <c r="L691" s="417"/>
      <c r="M691" s="417"/>
      <c r="N691" s="417"/>
      <c r="O691" s="417"/>
      <c r="P691" s="417"/>
      <c r="Q691" s="417"/>
      <c r="R691" s="417"/>
      <c r="S691" s="417"/>
      <c r="T691" s="417"/>
      <c r="U691" s="417"/>
      <c r="V691" s="417"/>
      <c r="W691" s="417"/>
      <c r="X691" s="417"/>
      <c r="Y691" s="417"/>
      <c r="Z691" s="417"/>
    </row>
    <row r="692" spans="1:26" ht="16" x14ac:dyDescent="0.2">
      <c r="A692" s="417"/>
      <c r="B692" s="453"/>
      <c r="C692" s="454"/>
      <c r="D692" s="446"/>
      <c r="E692" s="446"/>
      <c r="F692" s="446"/>
      <c r="G692" s="446"/>
      <c r="H692" s="446"/>
      <c r="I692" s="446"/>
      <c r="J692" s="417"/>
      <c r="K692" s="417"/>
      <c r="L692" s="417"/>
      <c r="M692" s="417"/>
      <c r="N692" s="417"/>
      <c r="O692" s="417"/>
      <c r="P692" s="417"/>
      <c r="Q692" s="417"/>
      <c r="R692" s="417"/>
      <c r="S692" s="417"/>
      <c r="T692" s="417"/>
      <c r="U692" s="417"/>
      <c r="V692" s="417"/>
      <c r="W692" s="417"/>
      <c r="X692" s="417"/>
      <c r="Y692" s="417"/>
      <c r="Z692" s="417"/>
    </row>
    <row r="693" spans="1:26" ht="16" x14ac:dyDescent="0.2">
      <c r="A693" s="417"/>
      <c r="B693" s="453"/>
      <c r="C693" s="454"/>
      <c r="D693" s="446"/>
      <c r="E693" s="446"/>
      <c r="F693" s="446"/>
      <c r="G693" s="446"/>
      <c r="H693" s="446"/>
      <c r="I693" s="446"/>
      <c r="J693" s="417"/>
      <c r="K693" s="417"/>
      <c r="L693" s="417"/>
      <c r="M693" s="417"/>
      <c r="N693" s="417"/>
      <c r="O693" s="417"/>
      <c r="P693" s="417"/>
      <c r="Q693" s="417"/>
      <c r="R693" s="417"/>
      <c r="S693" s="417"/>
      <c r="T693" s="417"/>
      <c r="U693" s="417"/>
      <c r="V693" s="417"/>
      <c r="W693" s="417"/>
      <c r="X693" s="417"/>
      <c r="Y693" s="417"/>
      <c r="Z693" s="417"/>
    </row>
    <row r="694" spans="1:26" ht="16" x14ac:dyDescent="0.2">
      <c r="A694" s="417"/>
      <c r="B694" s="453"/>
      <c r="C694" s="454"/>
      <c r="D694" s="446"/>
      <c r="E694" s="446"/>
      <c r="F694" s="446"/>
      <c r="G694" s="446"/>
      <c r="H694" s="446"/>
      <c r="I694" s="446"/>
      <c r="J694" s="417"/>
      <c r="K694" s="417"/>
      <c r="L694" s="417"/>
      <c r="M694" s="417"/>
      <c r="N694" s="417"/>
      <c r="O694" s="417"/>
      <c r="P694" s="417"/>
      <c r="Q694" s="417"/>
      <c r="R694" s="417"/>
      <c r="S694" s="417"/>
      <c r="T694" s="417"/>
      <c r="U694" s="417"/>
      <c r="V694" s="417"/>
      <c r="W694" s="417"/>
      <c r="X694" s="417"/>
      <c r="Y694" s="417"/>
      <c r="Z694" s="417"/>
    </row>
    <row r="695" spans="1:26" ht="16" x14ac:dyDescent="0.2">
      <c r="A695" s="417"/>
      <c r="B695" s="453"/>
      <c r="C695" s="454"/>
      <c r="D695" s="446"/>
      <c r="E695" s="446"/>
      <c r="F695" s="446"/>
      <c r="G695" s="446"/>
      <c r="H695" s="446"/>
      <c r="I695" s="446"/>
      <c r="J695" s="417"/>
      <c r="K695" s="417"/>
      <c r="L695" s="417"/>
      <c r="M695" s="417"/>
      <c r="N695" s="417"/>
      <c r="O695" s="417"/>
      <c r="P695" s="417"/>
      <c r="Q695" s="417"/>
      <c r="R695" s="417"/>
      <c r="S695" s="417"/>
      <c r="T695" s="417"/>
      <c r="U695" s="417"/>
      <c r="V695" s="417"/>
      <c r="W695" s="417"/>
      <c r="X695" s="417"/>
      <c r="Y695" s="417"/>
      <c r="Z695" s="417"/>
    </row>
    <row r="696" spans="1:26" ht="16" x14ac:dyDescent="0.2">
      <c r="A696" s="417"/>
      <c r="B696" s="453"/>
      <c r="C696" s="454"/>
      <c r="D696" s="446"/>
      <c r="E696" s="446"/>
      <c r="F696" s="446"/>
      <c r="G696" s="446"/>
      <c r="H696" s="446"/>
      <c r="I696" s="446"/>
      <c r="J696" s="417"/>
      <c r="K696" s="417"/>
      <c r="L696" s="417"/>
      <c r="M696" s="417"/>
      <c r="N696" s="417"/>
      <c r="O696" s="417"/>
      <c r="P696" s="417"/>
      <c r="Q696" s="417"/>
      <c r="R696" s="417"/>
      <c r="S696" s="417"/>
      <c r="T696" s="417"/>
      <c r="U696" s="417"/>
      <c r="V696" s="417"/>
      <c r="W696" s="417"/>
      <c r="X696" s="417"/>
      <c r="Y696" s="417"/>
      <c r="Z696" s="417"/>
    </row>
    <row r="697" spans="1:26" ht="16" x14ac:dyDescent="0.2">
      <c r="A697" s="417"/>
      <c r="B697" s="453"/>
      <c r="C697" s="454"/>
      <c r="D697" s="446"/>
      <c r="E697" s="446"/>
      <c r="F697" s="446"/>
      <c r="G697" s="446"/>
      <c r="H697" s="446"/>
      <c r="I697" s="446"/>
      <c r="J697" s="417"/>
      <c r="K697" s="417"/>
      <c r="L697" s="417"/>
      <c r="M697" s="417"/>
      <c r="N697" s="417"/>
      <c r="O697" s="417"/>
      <c r="P697" s="417"/>
      <c r="Q697" s="417"/>
      <c r="R697" s="417"/>
      <c r="S697" s="417"/>
      <c r="T697" s="417"/>
      <c r="U697" s="417"/>
      <c r="V697" s="417"/>
      <c r="W697" s="417"/>
      <c r="X697" s="417"/>
      <c r="Y697" s="417"/>
      <c r="Z697" s="417"/>
    </row>
    <row r="698" spans="1:26" ht="16" x14ac:dyDescent="0.2">
      <c r="A698" s="417"/>
      <c r="B698" s="453"/>
      <c r="C698" s="454"/>
      <c r="D698" s="446"/>
      <c r="E698" s="446"/>
      <c r="F698" s="446"/>
      <c r="G698" s="446"/>
      <c r="H698" s="446"/>
      <c r="I698" s="446"/>
      <c r="J698" s="417"/>
      <c r="K698" s="417"/>
      <c r="L698" s="417"/>
      <c r="M698" s="417"/>
      <c r="N698" s="417"/>
      <c r="O698" s="417"/>
      <c r="P698" s="417"/>
      <c r="Q698" s="417"/>
      <c r="R698" s="417"/>
      <c r="S698" s="417"/>
      <c r="T698" s="417"/>
      <c r="U698" s="417"/>
      <c r="V698" s="417"/>
      <c r="W698" s="417"/>
      <c r="X698" s="417"/>
      <c r="Y698" s="417"/>
      <c r="Z698" s="417"/>
    </row>
    <row r="699" spans="1:26" ht="16" x14ac:dyDescent="0.2">
      <c r="A699" s="417"/>
      <c r="B699" s="453"/>
      <c r="C699" s="454"/>
      <c r="D699" s="446"/>
      <c r="E699" s="446"/>
      <c r="F699" s="446"/>
      <c r="G699" s="446"/>
      <c r="H699" s="446"/>
      <c r="I699" s="446"/>
      <c r="J699" s="417"/>
      <c r="K699" s="417"/>
      <c r="L699" s="417"/>
      <c r="M699" s="417"/>
      <c r="N699" s="417"/>
      <c r="O699" s="417"/>
      <c r="P699" s="417"/>
      <c r="Q699" s="417"/>
      <c r="R699" s="417"/>
      <c r="S699" s="417"/>
      <c r="T699" s="417"/>
      <c r="U699" s="417"/>
      <c r="V699" s="417"/>
      <c r="W699" s="417"/>
      <c r="X699" s="417"/>
      <c r="Y699" s="417"/>
      <c r="Z699" s="417"/>
    </row>
    <row r="700" spans="1:26" ht="16" x14ac:dyDescent="0.2">
      <c r="A700" s="417"/>
      <c r="B700" s="453"/>
      <c r="C700" s="454"/>
      <c r="D700" s="446"/>
      <c r="E700" s="446"/>
      <c r="F700" s="446"/>
      <c r="G700" s="446"/>
      <c r="H700" s="446"/>
      <c r="I700" s="446"/>
      <c r="J700" s="417"/>
      <c r="K700" s="417"/>
      <c r="L700" s="417"/>
      <c r="M700" s="417"/>
      <c r="N700" s="417"/>
      <c r="O700" s="417"/>
      <c r="P700" s="417"/>
      <c r="Q700" s="417"/>
      <c r="R700" s="417"/>
      <c r="S700" s="417"/>
      <c r="T700" s="417"/>
      <c r="U700" s="417"/>
      <c r="V700" s="417"/>
      <c r="W700" s="417"/>
      <c r="X700" s="417"/>
      <c r="Y700" s="417"/>
      <c r="Z700" s="417"/>
    </row>
    <row r="701" spans="1:26" ht="16" x14ac:dyDescent="0.2">
      <c r="A701" s="417"/>
      <c r="B701" s="453"/>
      <c r="C701" s="454"/>
      <c r="D701" s="446"/>
      <c r="E701" s="446"/>
      <c r="F701" s="446"/>
      <c r="G701" s="446"/>
      <c r="H701" s="446"/>
      <c r="I701" s="446"/>
      <c r="J701" s="417"/>
      <c r="K701" s="417"/>
      <c r="L701" s="417"/>
      <c r="M701" s="417"/>
      <c r="N701" s="417"/>
      <c r="O701" s="417"/>
      <c r="P701" s="417"/>
      <c r="Q701" s="417"/>
      <c r="R701" s="417"/>
      <c r="S701" s="417"/>
      <c r="T701" s="417"/>
      <c r="U701" s="417"/>
      <c r="V701" s="417"/>
      <c r="W701" s="417"/>
      <c r="X701" s="417"/>
      <c r="Y701" s="417"/>
      <c r="Z701" s="417"/>
    </row>
    <row r="702" spans="1:26" ht="16" x14ac:dyDescent="0.2">
      <c r="A702" s="417"/>
      <c r="B702" s="453"/>
      <c r="C702" s="454"/>
      <c r="D702" s="446"/>
      <c r="E702" s="446"/>
      <c r="F702" s="446"/>
      <c r="G702" s="446"/>
      <c r="H702" s="446"/>
      <c r="I702" s="446"/>
      <c r="J702" s="417"/>
      <c r="K702" s="417"/>
      <c r="L702" s="417"/>
      <c r="M702" s="417"/>
      <c r="N702" s="417"/>
      <c r="O702" s="417"/>
      <c r="P702" s="417"/>
      <c r="Q702" s="417"/>
      <c r="R702" s="417"/>
      <c r="S702" s="417"/>
      <c r="T702" s="417"/>
      <c r="U702" s="417"/>
      <c r="V702" s="417"/>
      <c r="W702" s="417"/>
      <c r="X702" s="417"/>
      <c r="Y702" s="417"/>
      <c r="Z702" s="417"/>
    </row>
    <row r="703" spans="1:26" ht="16" x14ac:dyDescent="0.2">
      <c r="A703" s="417"/>
      <c r="B703" s="453"/>
      <c r="C703" s="454"/>
      <c r="D703" s="446"/>
      <c r="E703" s="446"/>
      <c r="F703" s="446"/>
      <c r="G703" s="446"/>
      <c r="H703" s="446"/>
      <c r="I703" s="446"/>
      <c r="J703" s="417"/>
      <c r="K703" s="417"/>
      <c r="L703" s="417"/>
      <c r="M703" s="417"/>
      <c r="N703" s="417"/>
      <c r="O703" s="417"/>
      <c r="P703" s="417"/>
      <c r="Q703" s="417"/>
      <c r="R703" s="417"/>
      <c r="S703" s="417"/>
      <c r="T703" s="417"/>
      <c r="U703" s="417"/>
      <c r="V703" s="417"/>
      <c r="W703" s="417"/>
      <c r="X703" s="417"/>
      <c r="Y703" s="417"/>
      <c r="Z703" s="417"/>
    </row>
    <row r="704" spans="1:26" ht="16" x14ac:dyDescent="0.2">
      <c r="A704" s="417"/>
      <c r="B704" s="453"/>
      <c r="C704" s="454"/>
      <c r="D704" s="446"/>
      <c r="E704" s="446"/>
      <c r="F704" s="446"/>
      <c r="G704" s="446"/>
      <c r="H704" s="446"/>
      <c r="I704" s="446"/>
      <c r="J704" s="417"/>
      <c r="K704" s="417"/>
      <c r="L704" s="417"/>
      <c r="M704" s="417"/>
      <c r="N704" s="417"/>
      <c r="O704" s="417"/>
      <c r="P704" s="417"/>
      <c r="Q704" s="417"/>
      <c r="R704" s="417"/>
      <c r="S704" s="417"/>
      <c r="T704" s="417"/>
      <c r="U704" s="417"/>
      <c r="V704" s="417"/>
      <c r="W704" s="417"/>
      <c r="X704" s="417"/>
      <c r="Y704" s="417"/>
      <c r="Z704" s="417"/>
    </row>
    <row r="705" spans="1:26" ht="16" x14ac:dyDescent="0.2">
      <c r="A705" s="417"/>
      <c r="B705" s="453"/>
      <c r="C705" s="454"/>
      <c r="D705" s="446"/>
      <c r="E705" s="446"/>
      <c r="F705" s="446"/>
      <c r="G705" s="446"/>
      <c r="H705" s="446"/>
      <c r="I705" s="446"/>
      <c r="J705" s="417"/>
      <c r="K705" s="417"/>
      <c r="L705" s="417"/>
      <c r="M705" s="417"/>
      <c r="N705" s="417"/>
      <c r="O705" s="417"/>
      <c r="P705" s="417"/>
      <c r="Q705" s="417"/>
      <c r="R705" s="417"/>
      <c r="S705" s="417"/>
      <c r="T705" s="417"/>
      <c r="U705" s="417"/>
      <c r="V705" s="417"/>
      <c r="W705" s="417"/>
      <c r="X705" s="417"/>
      <c r="Y705" s="417"/>
      <c r="Z705" s="417"/>
    </row>
    <row r="706" spans="1:26" ht="16" x14ac:dyDescent="0.2">
      <c r="A706" s="417"/>
      <c r="B706" s="453"/>
      <c r="C706" s="454"/>
      <c r="D706" s="446"/>
      <c r="E706" s="446"/>
      <c r="F706" s="446"/>
      <c r="G706" s="446"/>
      <c r="H706" s="446"/>
      <c r="I706" s="446"/>
      <c r="J706" s="417"/>
      <c r="K706" s="417"/>
      <c r="L706" s="417"/>
      <c r="M706" s="417"/>
      <c r="N706" s="417"/>
      <c r="O706" s="417"/>
      <c r="P706" s="417"/>
      <c r="Q706" s="417"/>
      <c r="R706" s="417"/>
      <c r="S706" s="417"/>
      <c r="T706" s="417"/>
      <c r="U706" s="417"/>
      <c r="V706" s="417"/>
      <c r="W706" s="417"/>
      <c r="X706" s="417"/>
      <c r="Y706" s="417"/>
      <c r="Z706" s="417"/>
    </row>
    <row r="707" spans="1:26" ht="16" x14ac:dyDescent="0.2">
      <c r="A707" s="417"/>
      <c r="B707" s="453"/>
      <c r="C707" s="454"/>
      <c r="D707" s="446"/>
      <c r="E707" s="446"/>
      <c r="F707" s="446"/>
      <c r="G707" s="446"/>
      <c r="H707" s="446"/>
      <c r="I707" s="446"/>
      <c r="J707" s="417"/>
      <c r="K707" s="417"/>
      <c r="L707" s="417"/>
      <c r="M707" s="417"/>
      <c r="N707" s="417"/>
      <c r="O707" s="417"/>
      <c r="P707" s="417"/>
      <c r="Q707" s="417"/>
      <c r="R707" s="417"/>
      <c r="S707" s="417"/>
      <c r="T707" s="417"/>
      <c r="U707" s="417"/>
      <c r="V707" s="417"/>
      <c r="W707" s="417"/>
      <c r="X707" s="417"/>
      <c r="Y707" s="417"/>
      <c r="Z707" s="417"/>
    </row>
    <row r="708" spans="1:26" ht="16" x14ac:dyDescent="0.2">
      <c r="A708" s="417"/>
      <c r="B708" s="453"/>
      <c r="C708" s="454"/>
      <c r="D708" s="446"/>
      <c r="E708" s="446"/>
      <c r="F708" s="446"/>
      <c r="G708" s="446"/>
      <c r="H708" s="446"/>
      <c r="I708" s="446"/>
      <c r="J708" s="417"/>
      <c r="K708" s="417"/>
      <c r="L708" s="417"/>
      <c r="M708" s="417"/>
      <c r="N708" s="417"/>
      <c r="O708" s="417"/>
      <c r="P708" s="417"/>
      <c r="Q708" s="417"/>
      <c r="R708" s="417"/>
      <c r="S708" s="417"/>
      <c r="T708" s="417"/>
      <c r="U708" s="417"/>
      <c r="V708" s="417"/>
      <c r="W708" s="417"/>
      <c r="X708" s="417"/>
      <c r="Y708" s="417"/>
      <c r="Z708" s="417"/>
    </row>
    <row r="709" spans="1:26" ht="16" x14ac:dyDescent="0.2">
      <c r="A709" s="417"/>
      <c r="B709" s="453"/>
      <c r="C709" s="454"/>
      <c r="D709" s="446"/>
      <c r="E709" s="446"/>
      <c r="F709" s="446"/>
      <c r="G709" s="446"/>
      <c r="H709" s="446"/>
      <c r="I709" s="446"/>
      <c r="J709" s="417"/>
      <c r="K709" s="417"/>
      <c r="L709" s="417"/>
      <c r="M709" s="417"/>
      <c r="N709" s="417"/>
      <c r="O709" s="417"/>
      <c r="P709" s="417"/>
      <c r="Q709" s="417"/>
      <c r="R709" s="417"/>
      <c r="S709" s="417"/>
      <c r="T709" s="417"/>
      <c r="U709" s="417"/>
      <c r="V709" s="417"/>
      <c r="W709" s="417"/>
      <c r="X709" s="417"/>
      <c r="Y709" s="417"/>
      <c r="Z709" s="417"/>
    </row>
    <row r="710" spans="1:26" ht="16" x14ac:dyDescent="0.2">
      <c r="A710" s="417"/>
      <c r="B710" s="453"/>
      <c r="C710" s="454"/>
      <c r="D710" s="446"/>
      <c r="E710" s="446"/>
      <c r="F710" s="446"/>
      <c r="G710" s="446"/>
      <c r="H710" s="446"/>
      <c r="I710" s="446"/>
      <c r="J710" s="417"/>
      <c r="K710" s="417"/>
      <c r="L710" s="417"/>
      <c r="M710" s="417"/>
      <c r="N710" s="417"/>
      <c r="O710" s="417"/>
      <c r="P710" s="417"/>
      <c r="Q710" s="417"/>
      <c r="R710" s="417"/>
      <c r="S710" s="417"/>
      <c r="T710" s="417"/>
      <c r="U710" s="417"/>
      <c r="V710" s="417"/>
      <c r="W710" s="417"/>
      <c r="X710" s="417"/>
      <c r="Y710" s="417"/>
      <c r="Z710" s="417"/>
    </row>
    <row r="711" spans="1:26" ht="16" x14ac:dyDescent="0.2">
      <c r="A711" s="417"/>
      <c r="B711" s="453"/>
      <c r="C711" s="454"/>
      <c r="D711" s="446"/>
      <c r="E711" s="446"/>
      <c r="F711" s="446"/>
      <c r="G711" s="446"/>
      <c r="H711" s="446"/>
      <c r="I711" s="446"/>
      <c r="J711" s="417"/>
      <c r="K711" s="417"/>
      <c r="L711" s="417"/>
      <c r="M711" s="417"/>
      <c r="N711" s="417"/>
      <c r="O711" s="417"/>
      <c r="P711" s="417"/>
      <c r="Q711" s="417"/>
      <c r="R711" s="417"/>
      <c r="S711" s="417"/>
      <c r="T711" s="417"/>
      <c r="U711" s="417"/>
      <c r="V711" s="417"/>
      <c r="W711" s="417"/>
      <c r="X711" s="417"/>
      <c r="Y711" s="417"/>
      <c r="Z711" s="417"/>
    </row>
    <row r="712" spans="1:26" ht="16" x14ac:dyDescent="0.2">
      <c r="A712" s="417"/>
      <c r="B712" s="453"/>
      <c r="C712" s="454"/>
      <c r="D712" s="446"/>
      <c r="E712" s="446"/>
      <c r="F712" s="446"/>
      <c r="G712" s="446"/>
      <c r="H712" s="446"/>
      <c r="I712" s="446"/>
      <c r="J712" s="417"/>
      <c r="K712" s="417"/>
      <c r="L712" s="417"/>
      <c r="M712" s="417"/>
      <c r="N712" s="417"/>
      <c r="O712" s="417"/>
      <c r="P712" s="417"/>
      <c r="Q712" s="417"/>
      <c r="R712" s="417"/>
      <c r="S712" s="417"/>
      <c r="T712" s="417"/>
      <c r="U712" s="417"/>
      <c r="V712" s="417"/>
      <c r="W712" s="417"/>
      <c r="X712" s="417"/>
      <c r="Y712" s="417"/>
      <c r="Z712" s="417"/>
    </row>
    <row r="713" spans="1:26" ht="16" x14ac:dyDescent="0.2">
      <c r="A713" s="417"/>
      <c r="B713" s="453"/>
      <c r="C713" s="454"/>
      <c r="D713" s="446"/>
      <c r="E713" s="446"/>
      <c r="F713" s="446"/>
      <c r="G713" s="446"/>
      <c r="H713" s="446"/>
      <c r="I713" s="446"/>
      <c r="J713" s="417"/>
      <c r="K713" s="417"/>
      <c r="L713" s="417"/>
      <c r="M713" s="417"/>
      <c r="N713" s="417"/>
      <c r="O713" s="417"/>
      <c r="P713" s="417"/>
      <c r="Q713" s="417"/>
      <c r="R713" s="417"/>
      <c r="S713" s="417"/>
      <c r="T713" s="417"/>
      <c r="U713" s="417"/>
      <c r="V713" s="417"/>
      <c r="W713" s="417"/>
      <c r="X713" s="417"/>
      <c r="Y713" s="417"/>
      <c r="Z713" s="417"/>
    </row>
    <row r="714" spans="1:26" ht="16" x14ac:dyDescent="0.2">
      <c r="A714" s="417"/>
      <c r="B714" s="453"/>
      <c r="C714" s="454"/>
      <c r="D714" s="446"/>
      <c r="E714" s="446"/>
      <c r="F714" s="446"/>
      <c r="G714" s="446"/>
      <c r="H714" s="446"/>
      <c r="I714" s="446"/>
      <c r="J714" s="417"/>
      <c r="K714" s="417"/>
      <c r="L714" s="417"/>
      <c r="M714" s="417"/>
      <c r="N714" s="417"/>
      <c r="O714" s="417"/>
      <c r="P714" s="417"/>
      <c r="Q714" s="417"/>
      <c r="R714" s="417"/>
      <c r="S714" s="417"/>
      <c r="T714" s="417"/>
      <c r="U714" s="417"/>
      <c r="V714" s="417"/>
      <c r="W714" s="417"/>
      <c r="X714" s="417"/>
      <c r="Y714" s="417"/>
      <c r="Z714" s="417"/>
    </row>
    <row r="715" spans="1:26" ht="16" x14ac:dyDescent="0.2">
      <c r="A715" s="417"/>
      <c r="B715" s="453"/>
      <c r="C715" s="454"/>
      <c r="D715" s="446"/>
      <c r="E715" s="446"/>
      <c r="F715" s="446"/>
      <c r="G715" s="446"/>
      <c r="H715" s="446"/>
      <c r="I715" s="446"/>
      <c r="J715" s="417"/>
      <c r="K715" s="417"/>
      <c r="L715" s="417"/>
      <c r="M715" s="417"/>
      <c r="N715" s="417"/>
      <c r="O715" s="417"/>
      <c r="P715" s="417"/>
      <c r="Q715" s="417"/>
      <c r="R715" s="417"/>
      <c r="S715" s="417"/>
      <c r="T715" s="417"/>
      <c r="U715" s="417"/>
      <c r="V715" s="417"/>
      <c r="W715" s="417"/>
      <c r="X715" s="417"/>
      <c r="Y715" s="417"/>
      <c r="Z715" s="417"/>
    </row>
    <row r="716" spans="1:26" ht="16" x14ac:dyDescent="0.2">
      <c r="A716" s="417"/>
      <c r="B716" s="453"/>
      <c r="C716" s="454"/>
      <c r="D716" s="446"/>
      <c r="E716" s="446"/>
      <c r="F716" s="446"/>
      <c r="G716" s="446"/>
      <c r="H716" s="446"/>
      <c r="I716" s="446"/>
      <c r="J716" s="417"/>
      <c r="K716" s="417"/>
      <c r="L716" s="417"/>
      <c r="M716" s="417"/>
      <c r="N716" s="417"/>
      <c r="O716" s="417"/>
      <c r="P716" s="417"/>
      <c r="Q716" s="417"/>
      <c r="R716" s="417"/>
      <c r="S716" s="417"/>
      <c r="T716" s="417"/>
      <c r="U716" s="417"/>
      <c r="V716" s="417"/>
      <c r="W716" s="417"/>
      <c r="X716" s="417"/>
      <c r="Y716" s="417"/>
      <c r="Z716" s="417"/>
    </row>
    <row r="717" spans="1:26" ht="16" x14ac:dyDescent="0.2">
      <c r="A717" s="417"/>
      <c r="B717" s="453"/>
      <c r="C717" s="454"/>
      <c r="D717" s="446"/>
      <c r="E717" s="446"/>
      <c r="F717" s="446"/>
      <c r="G717" s="446"/>
      <c r="H717" s="446"/>
      <c r="I717" s="446"/>
      <c r="J717" s="417"/>
      <c r="K717" s="417"/>
      <c r="L717" s="417"/>
      <c r="M717" s="417"/>
      <c r="N717" s="417"/>
      <c r="O717" s="417"/>
      <c r="P717" s="417"/>
      <c r="Q717" s="417"/>
      <c r="R717" s="417"/>
      <c r="S717" s="417"/>
      <c r="T717" s="417"/>
      <c r="U717" s="417"/>
      <c r="V717" s="417"/>
      <c r="W717" s="417"/>
      <c r="X717" s="417"/>
      <c r="Y717" s="417"/>
      <c r="Z717" s="417"/>
    </row>
    <row r="718" spans="1:26" ht="16" x14ac:dyDescent="0.2">
      <c r="A718" s="417"/>
      <c r="B718" s="453"/>
      <c r="C718" s="454"/>
      <c r="D718" s="446"/>
      <c r="E718" s="446"/>
      <c r="F718" s="446"/>
      <c r="G718" s="446"/>
      <c r="H718" s="446"/>
      <c r="I718" s="446"/>
      <c r="J718" s="417"/>
      <c r="K718" s="417"/>
      <c r="L718" s="417"/>
      <c r="M718" s="417"/>
      <c r="N718" s="417"/>
      <c r="O718" s="417"/>
      <c r="P718" s="417"/>
      <c r="Q718" s="417"/>
      <c r="R718" s="417"/>
      <c r="S718" s="417"/>
      <c r="T718" s="417"/>
      <c r="U718" s="417"/>
      <c r="V718" s="417"/>
      <c r="W718" s="417"/>
      <c r="X718" s="417"/>
      <c r="Y718" s="417"/>
      <c r="Z718" s="417"/>
    </row>
    <row r="719" spans="1:26" ht="16" x14ac:dyDescent="0.2">
      <c r="A719" s="417"/>
      <c r="B719" s="453"/>
      <c r="C719" s="454"/>
      <c r="D719" s="446"/>
      <c r="E719" s="446"/>
      <c r="F719" s="446"/>
      <c r="G719" s="446"/>
      <c r="H719" s="446"/>
      <c r="I719" s="446"/>
      <c r="J719" s="417"/>
      <c r="K719" s="417"/>
      <c r="L719" s="417"/>
      <c r="M719" s="417"/>
      <c r="N719" s="417"/>
      <c r="O719" s="417"/>
      <c r="P719" s="417"/>
      <c r="Q719" s="417"/>
      <c r="R719" s="417"/>
      <c r="S719" s="417"/>
      <c r="T719" s="417"/>
      <c r="U719" s="417"/>
      <c r="V719" s="417"/>
      <c r="W719" s="417"/>
      <c r="X719" s="417"/>
      <c r="Y719" s="417"/>
      <c r="Z719" s="417"/>
    </row>
    <row r="720" spans="1:26" ht="16" x14ac:dyDescent="0.2">
      <c r="A720" s="417"/>
      <c r="B720" s="453"/>
      <c r="C720" s="454"/>
      <c r="D720" s="446"/>
      <c r="E720" s="446"/>
      <c r="F720" s="446"/>
      <c r="G720" s="446"/>
      <c r="H720" s="446"/>
      <c r="I720" s="446"/>
      <c r="J720" s="417"/>
      <c r="K720" s="417"/>
      <c r="L720" s="417"/>
      <c r="M720" s="417"/>
      <c r="N720" s="417"/>
      <c r="O720" s="417"/>
      <c r="P720" s="417"/>
      <c r="Q720" s="417"/>
      <c r="R720" s="417"/>
      <c r="S720" s="417"/>
      <c r="T720" s="417"/>
      <c r="U720" s="417"/>
      <c r="V720" s="417"/>
      <c r="W720" s="417"/>
      <c r="X720" s="417"/>
      <c r="Y720" s="417"/>
      <c r="Z720" s="417"/>
    </row>
    <row r="721" spans="1:26" ht="16" x14ac:dyDescent="0.2">
      <c r="A721" s="417"/>
      <c r="B721" s="453"/>
      <c r="C721" s="454"/>
      <c r="D721" s="446"/>
      <c r="E721" s="446"/>
      <c r="F721" s="446"/>
      <c r="G721" s="446"/>
      <c r="H721" s="446"/>
      <c r="I721" s="446"/>
      <c r="J721" s="417"/>
      <c r="K721" s="417"/>
      <c r="L721" s="417"/>
      <c r="M721" s="417"/>
      <c r="N721" s="417"/>
      <c r="O721" s="417"/>
      <c r="P721" s="417"/>
      <c r="Q721" s="417"/>
      <c r="R721" s="417"/>
      <c r="S721" s="417"/>
      <c r="T721" s="417"/>
      <c r="U721" s="417"/>
      <c r="V721" s="417"/>
      <c r="W721" s="417"/>
      <c r="X721" s="417"/>
      <c r="Y721" s="417"/>
      <c r="Z721" s="417"/>
    </row>
    <row r="722" spans="1:26" ht="16" x14ac:dyDescent="0.2">
      <c r="A722" s="417"/>
      <c r="B722" s="453"/>
      <c r="C722" s="454"/>
      <c r="D722" s="446"/>
      <c r="E722" s="446"/>
      <c r="F722" s="446"/>
      <c r="G722" s="446"/>
      <c r="H722" s="446"/>
      <c r="I722" s="446"/>
      <c r="J722" s="417"/>
      <c r="K722" s="417"/>
      <c r="L722" s="417"/>
      <c r="M722" s="417"/>
      <c r="N722" s="417"/>
      <c r="O722" s="417"/>
      <c r="P722" s="417"/>
      <c r="Q722" s="417"/>
      <c r="R722" s="417"/>
      <c r="S722" s="417"/>
      <c r="T722" s="417"/>
      <c r="U722" s="417"/>
      <c r="V722" s="417"/>
      <c r="W722" s="417"/>
      <c r="X722" s="417"/>
      <c r="Y722" s="417"/>
      <c r="Z722" s="417"/>
    </row>
    <row r="723" spans="1:26" ht="16" x14ac:dyDescent="0.2">
      <c r="A723" s="417"/>
      <c r="B723" s="453"/>
      <c r="C723" s="454"/>
      <c r="D723" s="446"/>
      <c r="E723" s="446"/>
      <c r="F723" s="446"/>
      <c r="G723" s="446"/>
      <c r="H723" s="446"/>
      <c r="I723" s="446"/>
      <c r="J723" s="417"/>
      <c r="K723" s="417"/>
      <c r="L723" s="417"/>
      <c r="M723" s="417"/>
      <c r="N723" s="417"/>
      <c r="O723" s="417"/>
      <c r="P723" s="417"/>
      <c r="Q723" s="417"/>
      <c r="R723" s="417"/>
      <c r="S723" s="417"/>
      <c r="T723" s="417"/>
      <c r="U723" s="417"/>
      <c r="V723" s="417"/>
      <c r="W723" s="417"/>
      <c r="X723" s="417"/>
      <c r="Y723" s="417"/>
      <c r="Z723" s="417"/>
    </row>
    <row r="724" spans="1:26" ht="16" x14ac:dyDescent="0.2">
      <c r="A724" s="417"/>
      <c r="B724" s="453"/>
      <c r="C724" s="454"/>
      <c r="D724" s="446"/>
      <c r="E724" s="446"/>
      <c r="F724" s="446"/>
      <c r="G724" s="446"/>
      <c r="H724" s="446"/>
      <c r="I724" s="446"/>
      <c r="J724" s="417"/>
      <c r="K724" s="417"/>
      <c r="L724" s="417"/>
      <c r="M724" s="417"/>
      <c r="N724" s="417"/>
      <c r="O724" s="417"/>
      <c r="P724" s="417"/>
      <c r="Q724" s="417"/>
      <c r="R724" s="417"/>
      <c r="S724" s="417"/>
      <c r="T724" s="417"/>
      <c r="U724" s="417"/>
      <c r="V724" s="417"/>
      <c r="W724" s="417"/>
      <c r="X724" s="417"/>
      <c r="Y724" s="417"/>
      <c r="Z724" s="417"/>
    </row>
    <row r="725" spans="1:26" ht="16" x14ac:dyDescent="0.2">
      <c r="A725" s="417"/>
      <c r="B725" s="453"/>
      <c r="C725" s="454"/>
      <c r="D725" s="446"/>
      <c r="E725" s="446"/>
      <c r="F725" s="446"/>
      <c r="G725" s="446"/>
      <c r="H725" s="446"/>
      <c r="I725" s="446"/>
      <c r="J725" s="417"/>
      <c r="K725" s="417"/>
      <c r="L725" s="417"/>
      <c r="M725" s="417"/>
      <c r="N725" s="417"/>
      <c r="O725" s="417"/>
      <c r="P725" s="417"/>
      <c r="Q725" s="417"/>
      <c r="R725" s="417"/>
      <c r="S725" s="417"/>
      <c r="T725" s="417"/>
      <c r="U725" s="417"/>
      <c r="V725" s="417"/>
      <c r="W725" s="417"/>
      <c r="X725" s="417"/>
      <c r="Y725" s="417"/>
      <c r="Z725" s="417"/>
    </row>
    <row r="726" spans="1:26" ht="16" x14ac:dyDescent="0.2">
      <c r="A726" s="417"/>
      <c r="B726" s="453"/>
      <c r="C726" s="454"/>
      <c r="D726" s="446"/>
      <c r="E726" s="446"/>
      <c r="F726" s="446"/>
      <c r="G726" s="446"/>
      <c r="H726" s="446"/>
      <c r="I726" s="446"/>
      <c r="J726" s="417"/>
      <c r="K726" s="417"/>
      <c r="L726" s="417"/>
      <c r="M726" s="417"/>
      <c r="N726" s="417"/>
      <c r="O726" s="417"/>
      <c r="P726" s="417"/>
      <c r="Q726" s="417"/>
      <c r="R726" s="417"/>
      <c r="S726" s="417"/>
      <c r="T726" s="417"/>
      <c r="U726" s="417"/>
      <c r="V726" s="417"/>
      <c r="W726" s="417"/>
      <c r="X726" s="417"/>
      <c r="Y726" s="417"/>
      <c r="Z726" s="417"/>
    </row>
    <row r="727" spans="1:26" ht="16" x14ac:dyDescent="0.2">
      <c r="A727" s="417"/>
      <c r="B727" s="453"/>
      <c r="C727" s="454"/>
      <c r="D727" s="446"/>
      <c r="E727" s="446"/>
      <c r="F727" s="446"/>
      <c r="G727" s="446"/>
      <c r="H727" s="446"/>
      <c r="I727" s="446"/>
      <c r="J727" s="417"/>
      <c r="K727" s="417"/>
      <c r="L727" s="417"/>
      <c r="M727" s="417"/>
      <c r="N727" s="417"/>
      <c r="O727" s="417"/>
      <c r="P727" s="417"/>
      <c r="Q727" s="417"/>
      <c r="R727" s="417"/>
      <c r="S727" s="417"/>
      <c r="T727" s="417"/>
      <c r="U727" s="417"/>
      <c r="V727" s="417"/>
      <c r="W727" s="417"/>
      <c r="X727" s="417"/>
      <c r="Y727" s="417"/>
      <c r="Z727" s="417"/>
    </row>
    <row r="728" spans="1:26" ht="16" x14ac:dyDescent="0.2">
      <c r="A728" s="417"/>
      <c r="B728" s="453"/>
      <c r="C728" s="454"/>
      <c r="D728" s="446"/>
      <c r="E728" s="446"/>
      <c r="F728" s="446"/>
      <c r="G728" s="446"/>
      <c r="H728" s="446"/>
      <c r="I728" s="446"/>
      <c r="J728" s="417"/>
      <c r="K728" s="417"/>
      <c r="L728" s="417"/>
      <c r="M728" s="417"/>
      <c r="N728" s="417"/>
      <c r="O728" s="417"/>
      <c r="P728" s="417"/>
      <c r="Q728" s="417"/>
      <c r="R728" s="417"/>
      <c r="S728" s="417"/>
      <c r="T728" s="417"/>
      <c r="U728" s="417"/>
      <c r="V728" s="417"/>
      <c r="W728" s="417"/>
      <c r="X728" s="417"/>
      <c r="Y728" s="417"/>
      <c r="Z728" s="417"/>
    </row>
    <row r="729" spans="1:26" ht="16" x14ac:dyDescent="0.2">
      <c r="A729" s="417"/>
      <c r="B729" s="453"/>
      <c r="C729" s="454"/>
      <c r="D729" s="446"/>
      <c r="E729" s="446"/>
      <c r="F729" s="446"/>
      <c r="G729" s="446"/>
      <c r="H729" s="446"/>
      <c r="I729" s="446"/>
      <c r="J729" s="417"/>
      <c r="K729" s="417"/>
      <c r="L729" s="417"/>
      <c r="M729" s="417"/>
      <c r="N729" s="417"/>
      <c r="O729" s="417"/>
      <c r="P729" s="417"/>
      <c r="Q729" s="417"/>
      <c r="R729" s="417"/>
      <c r="S729" s="417"/>
      <c r="T729" s="417"/>
      <c r="U729" s="417"/>
      <c r="V729" s="417"/>
      <c r="W729" s="417"/>
      <c r="X729" s="417"/>
      <c r="Y729" s="417"/>
      <c r="Z729" s="417"/>
    </row>
    <row r="730" spans="1:26" ht="16" x14ac:dyDescent="0.2">
      <c r="A730" s="417"/>
      <c r="B730" s="453"/>
      <c r="C730" s="454"/>
      <c r="D730" s="446"/>
      <c r="E730" s="446"/>
      <c r="F730" s="446"/>
      <c r="G730" s="446"/>
      <c r="H730" s="446"/>
      <c r="I730" s="446"/>
      <c r="J730" s="417"/>
      <c r="K730" s="417"/>
      <c r="L730" s="417"/>
      <c r="M730" s="417"/>
      <c r="N730" s="417"/>
      <c r="O730" s="417"/>
      <c r="P730" s="417"/>
      <c r="Q730" s="417"/>
      <c r="R730" s="417"/>
      <c r="S730" s="417"/>
      <c r="T730" s="417"/>
      <c r="U730" s="417"/>
      <c r="V730" s="417"/>
      <c r="W730" s="417"/>
      <c r="X730" s="417"/>
      <c r="Y730" s="417"/>
      <c r="Z730" s="417"/>
    </row>
    <row r="731" spans="1:26" ht="16" x14ac:dyDescent="0.2">
      <c r="A731" s="417"/>
      <c r="B731" s="453"/>
      <c r="C731" s="454"/>
      <c r="D731" s="446"/>
      <c r="E731" s="446"/>
      <c r="F731" s="446"/>
      <c r="G731" s="446"/>
      <c r="H731" s="446"/>
      <c r="I731" s="446"/>
      <c r="J731" s="417"/>
      <c r="K731" s="417"/>
      <c r="L731" s="417"/>
      <c r="M731" s="417"/>
      <c r="N731" s="417"/>
      <c r="O731" s="417"/>
      <c r="P731" s="417"/>
      <c r="Q731" s="417"/>
      <c r="R731" s="417"/>
      <c r="S731" s="417"/>
      <c r="T731" s="417"/>
      <c r="U731" s="417"/>
      <c r="V731" s="417"/>
      <c r="W731" s="417"/>
      <c r="X731" s="417"/>
      <c r="Y731" s="417"/>
      <c r="Z731" s="417"/>
    </row>
    <row r="732" spans="1:26" ht="16" x14ac:dyDescent="0.2">
      <c r="A732" s="417"/>
      <c r="B732" s="453"/>
      <c r="C732" s="454"/>
      <c r="D732" s="446"/>
      <c r="E732" s="446"/>
      <c r="F732" s="446"/>
      <c r="G732" s="446"/>
      <c r="H732" s="446"/>
      <c r="I732" s="446"/>
      <c r="J732" s="417"/>
      <c r="K732" s="417"/>
      <c r="L732" s="417"/>
      <c r="M732" s="417"/>
      <c r="N732" s="417"/>
      <c r="O732" s="417"/>
      <c r="P732" s="417"/>
      <c r="Q732" s="417"/>
      <c r="R732" s="417"/>
      <c r="S732" s="417"/>
      <c r="T732" s="417"/>
      <c r="U732" s="417"/>
      <c r="V732" s="417"/>
      <c r="W732" s="417"/>
      <c r="X732" s="417"/>
      <c r="Y732" s="417"/>
      <c r="Z732" s="417"/>
    </row>
    <row r="733" spans="1:26" ht="16" x14ac:dyDescent="0.2">
      <c r="A733" s="417"/>
      <c r="B733" s="453"/>
      <c r="C733" s="454"/>
      <c r="D733" s="446"/>
      <c r="E733" s="446"/>
      <c r="F733" s="446"/>
      <c r="G733" s="446"/>
      <c r="H733" s="446"/>
      <c r="I733" s="446"/>
      <c r="J733" s="417"/>
      <c r="K733" s="417"/>
      <c r="L733" s="417"/>
      <c r="M733" s="417"/>
      <c r="N733" s="417"/>
      <c r="O733" s="417"/>
      <c r="P733" s="417"/>
      <c r="Q733" s="417"/>
      <c r="R733" s="417"/>
      <c r="S733" s="417"/>
      <c r="T733" s="417"/>
      <c r="U733" s="417"/>
      <c r="V733" s="417"/>
      <c r="W733" s="417"/>
      <c r="X733" s="417"/>
      <c r="Y733" s="417"/>
      <c r="Z733" s="417"/>
    </row>
    <row r="734" spans="1:26" ht="16" x14ac:dyDescent="0.2">
      <c r="A734" s="417"/>
      <c r="B734" s="453"/>
      <c r="C734" s="454"/>
      <c r="D734" s="446"/>
      <c r="E734" s="446"/>
      <c r="F734" s="446"/>
      <c r="G734" s="446"/>
      <c r="H734" s="446"/>
      <c r="I734" s="446"/>
      <c r="J734" s="417"/>
      <c r="K734" s="417"/>
      <c r="L734" s="417"/>
      <c r="M734" s="417"/>
      <c r="N734" s="417"/>
      <c r="O734" s="417"/>
      <c r="P734" s="417"/>
      <c r="Q734" s="417"/>
      <c r="R734" s="417"/>
      <c r="S734" s="417"/>
      <c r="T734" s="417"/>
      <c r="U734" s="417"/>
      <c r="V734" s="417"/>
      <c r="W734" s="417"/>
      <c r="X734" s="417"/>
      <c r="Y734" s="417"/>
      <c r="Z734" s="417"/>
    </row>
    <row r="735" spans="1:26" ht="16" x14ac:dyDescent="0.2">
      <c r="A735" s="417"/>
      <c r="B735" s="453"/>
      <c r="C735" s="454"/>
      <c r="D735" s="446"/>
      <c r="E735" s="446"/>
      <c r="F735" s="446"/>
      <c r="G735" s="446"/>
      <c r="H735" s="446"/>
      <c r="I735" s="446"/>
      <c r="J735" s="417"/>
      <c r="K735" s="417"/>
      <c r="L735" s="417"/>
      <c r="M735" s="417"/>
      <c r="N735" s="417"/>
      <c r="O735" s="417"/>
      <c r="P735" s="417"/>
      <c r="Q735" s="417"/>
      <c r="R735" s="417"/>
      <c r="S735" s="417"/>
      <c r="T735" s="417"/>
      <c r="U735" s="417"/>
      <c r="V735" s="417"/>
      <c r="W735" s="417"/>
      <c r="X735" s="417"/>
      <c r="Y735" s="417"/>
      <c r="Z735" s="417"/>
    </row>
    <row r="736" spans="1:26" ht="16" x14ac:dyDescent="0.2">
      <c r="A736" s="417"/>
      <c r="B736" s="453"/>
      <c r="C736" s="454"/>
      <c r="D736" s="446"/>
      <c r="E736" s="446"/>
      <c r="F736" s="446"/>
      <c r="G736" s="446"/>
      <c r="H736" s="446"/>
      <c r="I736" s="446"/>
      <c r="J736" s="417"/>
      <c r="K736" s="417"/>
      <c r="L736" s="417"/>
      <c r="M736" s="417"/>
      <c r="N736" s="417"/>
      <c r="O736" s="417"/>
      <c r="P736" s="417"/>
      <c r="Q736" s="417"/>
      <c r="R736" s="417"/>
      <c r="S736" s="417"/>
      <c r="T736" s="417"/>
      <c r="U736" s="417"/>
      <c r="V736" s="417"/>
      <c r="W736" s="417"/>
      <c r="X736" s="417"/>
      <c r="Y736" s="417"/>
      <c r="Z736" s="417"/>
    </row>
    <row r="737" spans="1:26" ht="16" x14ac:dyDescent="0.2">
      <c r="A737" s="417"/>
      <c r="B737" s="453"/>
      <c r="C737" s="454"/>
      <c r="D737" s="446"/>
      <c r="E737" s="446"/>
      <c r="F737" s="446"/>
      <c r="G737" s="446"/>
      <c r="H737" s="446"/>
      <c r="I737" s="446"/>
      <c r="J737" s="417"/>
      <c r="K737" s="417"/>
      <c r="L737" s="417"/>
      <c r="M737" s="417"/>
      <c r="N737" s="417"/>
      <c r="O737" s="417"/>
      <c r="P737" s="417"/>
      <c r="Q737" s="417"/>
      <c r="R737" s="417"/>
      <c r="S737" s="417"/>
      <c r="T737" s="417"/>
      <c r="U737" s="417"/>
      <c r="V737" s="417"/>
      <c r="W737" s="417"/>
      <c r="X737" s="417"/>
      <c r="Y737" s="417"/>
      <c r="Z737" s="417"/>
    </row>
    <row r="738" spans="1:26" ht="16" x14ac:dyDescent="0.2">
      <c r="A738" s="417"/>
      <c r="B738" s="453"/>
      <c r="C738" s="454"/>
      <c r="D738" s="446"/>
      <c r="E738" s="446"/>
      <c r="F738" s="446"/>
      <c r="G738" s="446"/>
      <c r="H738" s="446"/>
      <c r="I738" s="446"/>
      <c r="J738" s="417"/>
      <c r="K738" s="417"/>
      <c r="L738" s="417"/>
      <c r="M738" s="417"/>
      <c r="N738" s="417"/>
      <c r="O738" s="417"/>
      <c r="P738" s="417"/>
      <c r="Q738" s="417"/>
      <c r="R738" s="417"/>
      <c r="S738" s="417"/>
      <c r="T738" s="417"/>
      <c r="U738" s="417"/>
      <c r="V738" s="417"/>
      <c r="W738" s="417"/>
      <c r="X738" s="417"/>
      <c r="Y738" s="417"/>
      <c r="Z738" s="417"/>
    </row>
    <row r="739" spans="1:26" ht="16" x14ac:dyDescent="0.2">
      <c r="A739" s="417"/>
      <c r="B739" s="453"/>
      <c r="C739" s="454"/>
      <c r="D739" s="446"/>
      <c r="E739" s="446"/>
      <c r="F739" s="446"/>
      <c r="G739" s="446"/>
      <c r="H739" s="446"/>
      <c r="I739" s="446"/>
      <c r="J739" s="417"/>
      <c r="K739" s="417"/>
      <c r="L739" s="417"/>
      <c r="M739" s="417"/>
      <c r="N739" s="417"/>
      <c r="O739" s="417"/>
      <c r="P739" s="417"/>
      <c r="Q739" s="417"/>
      <c r="R739" s="417"/>
      <c r="S739" s="417"/>
      <c r="T739" s="417"/>
      <c r="U739" s="417"/>
      <c r="V739" s="417"/>
      <c r="W739" s="417"/>
      <c r="X739" s="417"/>
      <c r="Y739" s="417"/>
      <c r="Z739" s="417"/>
    </row>
    <row r="740" spans="1:26" ht="16" x14ac:dyDescent="0.2">
      <c r="A740" s="417"/>
      <c r="B740" s="453"/>
      <c r="C740" s="454"/>
      <c r="D740" s="446"/>
      <c r="E740" s="446"/>
      <c r="F740" s="446"/>
      <c r="G740" s="446"/>
      <c r="H740" s="446"/>
      <c r="I740" s="446"/>
      <c r="J740" s="417"/>
      <c r="K740" s="417"/>
      <c r="L740" s="417"/>
      <c r="M740" s="417"/>
      <c r="N740" s="417"/>
      <c r="O740" s="417"/>
      <c r="P740" s="417"/>
      <c r="Q740" s="417"/>
      <c r="R740" s="417"/>
      <c r="S740" s="417"/>
      <c r="T740" s="417"/>
      <c r="U740" s="417"/>
      <c r="V740" s="417"/>
      <c r="W740" s="417"/>
      <c r="X740" s="417"/>
      <c r="Y740" s="417"/>
      <c r="Z740" s="417"/>
    </row>
    <row r="741" spans="1:26" ht="16" x14ac:dyDescent="0.2">
      <c r="A741" s="417"/>
      <c r="B741" s="453"/>
      <c r="C741" s="454"/>
      <c r="D741" s="446"/>
      <c r="E741" s="446"/>
      <c r="F741" s="446"/>
      <c r="G741" s="446"/>
      <c r="H741" s="446"/>
      <c r="I741" s="446"/>
      <c r="J741" s="417"/>
      <c r="K741" s="417"/>
      <c r="L741" s="417"/>
      <c r="M741" s="417"/>
      <c r="N741" s="417"/>
      <c r="O741" s="417"/>
      <c r="P741" s="417"/>
      <c r="Q741" s="417"/>
      <c r="R741" s="417"/>
      <c r="S741" s="417"/>
      <c r="T741" s="417"/>
      <c r="U741" s="417"/>
      <c r="V741" s="417"/>
      <c r="W741" s="417"/>
      <c r="X741" s="417"/>
      <c r="Y741" s="417"/>
      <c r="Z741" s="417"/>
    </row>
    <row r="742" spans="1:26" ht="16" x14ac:dyDescent="0.2">
      <c r="A742" s="417"/>
      <c r="B742" s="453"/>
      <c r="C742" s="454"/>
      <c r="D742" s="446"/>
      <c r="E742" s="446"/>
      <c r="F742" s="446"/>
      <c r="G742" s="446"/>
      <c r="H742" s="446"/>
      <c r="I742" s="446"/>
      <c r="J742" s="417"/>
      <c r="K742" s="417"/>
      <c r="L742" s="417"/>
      <c r="M742" s="417"/>
      <c r="N742" s="417"/>
      <c r="O742" s="417"/>
      <c r="P742" s="417"/>
      <c r="Q742" s="417"/>
      <c r="R742" s="417"/>
      <c r="S742" s="417"/>
      <c r="T742" s="417"/>
      <c r="U742" s="417"/>
      <c r="V742" s="417"/>
      <c r="W742" s="417"/>
      <c r="X742" s="417"/>
      <c r="Y742" s="417"/>
      <c r="Z742" s="417"/>
    </row>
    <row r="743" spans="1:26" ht="16" x14ac:dyDescent="0.2">
      <c r="A743" s="417"/>
      <c r="B743" s="453"/>
      <c r="C743" s="454"/>
      <c r="D743" s="446"/>
      <c r="E743" s="446"/>
      <c r="F743" s="446"/>
      <c r="G743" s="446"/>
      <c r="H743" s="446"/>
      <c r="I743" s="446"/>
      <c r="J743" s="417"/>
      <c r="K743" s="417"/>
      <c r="L743" s="417"/>
      <c r="M743" s="417"/>
      <c r="N743" s="417"/>
      <c r="O743" s="417"/>
      <c r="P743" s="417"/>
      <c r="Q743" s="417"/>
      <c r="R743" s="417"/>
      <c r="S743" s="417"/>
      <c r="T743" s="417"/>
      <c r="U743" s="417"/>
      <c r="V743" s="417"/>
      <c r="W743" s="417"/>
      <c r="X743" s="417"/>
      <c r="Y743" s="417"/>
      <c r="Z743" s="417"/>
    </row>
    <row r="744" spans="1:26" ht="16" x14ac:dyDescent="0.2">
      <c r="A744" s="417"/>
      <c r="B744" s="453"/>
      <c r="C744" s="454"/>
      <c r="D744" s="446"/>
      <c r="E744" s="446"/>
      <c r="F744" s="446"/>
      <c r="G744" s="446"/>
      <c r="H744" s="446"/>
      <c r="I744" s="446"/>
      <c r="J744" s="417"/>
      <c r="K744" s="417"/>
      <c r="L744" s="417"/>
      <c r="M744" s="417"/>
      <c r="N744" s="417"/>
      <c r="O744" s="417"/>
      <c r="P744" s="417"/>
      <c r="Q744" s="417"/>
      <c r="R744" s="417"/>
      <c r="S744" s="417"/>
      <c r="T744" s="417"/>
      <c r="U744" s="417"/>
      <c r="V744" s="417"/>
      <c r="W744" s="417"/>
      <c r="X744" s="417"/>
      <c r="Y744" s="417"/>
      <c r="Z744" s="417"/>
    </row>
    <row r="745" spans="1:26" ht="16" x14ac:dyDescent="0.2">
      <c r="A745" s="417"/>
      <c r="B745" s="453"/>
      <c r="C745" s="454"/>
      <c r="D745" s="446"/>
      <c r="E745" s="446"/>
      <c r="F745" s="446"/>
      <c r="G745" s="446"/>
      <c r="H745" s="446"/>
      <c r="I745" s="446"/>
      <c r="J745" s="417"/>
      <c r="K745" s="417"/>
      <c r="L745" s="417"/>
      <c r="M745" s="417"/>
      <c r="N745" s="417"/>
      <c r="O745" s="417"/>
      <c r="P745" s="417"/>
      <c r="Q745" s="417"/>
      <c r="R745" s="417"/>
      <c r="S745" s="417"/>
      <c r="T745" s="417"/>
      <c r="U745" s="417"/>
      <c r="V745" s="417"/>
      <c r="W745" s="417"/>
      <c r="X745" s="417"/>
      <c r="Y745" s="417"/>
      <c r="Z745" s="417"/>
    </row>
    <row r="746" spans="1:26" ht="16" x14ac:dyDescent="0.2">
      <c r="A746" s="417"/>
      <c r="B746" s="453"/>
      <c r="C746" s="454"/>
      <c r="D746" s="446"/>
      <c r="E746" s="446"/>
      <c r="F746" s="446"/>
      <c r="G746" s="446"/>
      <c r="H746" s="446"/>
      <c r="I746" s="446"/>
      <c r="J746" s="417"/>
      <c r="K746" s="417"/>
      <c r="L746" s="417"/>
      <c r="M746" s="417"/>
      <c r="N746" s="417"/>
      <c r="O746" s="417"/>
      <c r="P746" s="417"/>
      <c r="Q746" s="417"/>
      <c r="R746" s="417"/>
      <c r="S746" s="417"/>
      <c r="T746" s="417"/>
      <c r="U746" s="417"/>
      <c r="V746" s="417"/>
      <c r="W746" s="417"/>
      <c r="X746" s="417"/>
      <c r="Y746" s="417"/>
      <c r="Z746" s="417"/>
    </row>
    <row r="747" spans="1:26" ht="16" x14ac:dyDescent="0.2">
      <c r="A747" s="417"/>
      <c r="B747" s="453"/>
      <c r="C747" s="454"/>
      <c r="D747" s="446"/>
      <c r="E747" s="446"/>
      <c r="F747" s="446"/>
      <c r="G747" s="446"/>
      <c r="H747" s="446"/>
      <c r="I747" s="446"/>
      <c r="J747" s="417"/>
      <c r="K747" s="417"/>
      <c r="L747" s="417"/>
      <c r="M747" s="417"/>
      <c r="N747" s="417"/>
      <c r="O747" s="417"/>
      <c r="P747" s="417"/>
      <c r="Q747" s="417"/>
      <c r="R747" s="417"/>
      <c r="S747" s="417"/>
      <c r="T747" s="417"/>
      <c r="U747" s="417"/>
      <c r="V747" s="417"/>
      <c r="W747" s="417"/>
      <c r="X747" s="417"/>
      <c r="Y747" s="417"/>
      <c r="Z747" s="417"/>
    </row>
    <row r="748" spans="1:26" ht="16" x14ac:dyDescent="0.2">
      <c r="A748" s="417"/>
      <c r="B748" s="453"/>
      <c r="C748" s="454"/>
      <c r="D748" s="446"/>
      <c r="E748" s="446"/>
      <c r="F748" s="446"/>
      <c r="G748" s="446"/>
      <c r="H748" s="446"/>
      <c r="I748" s="446"/>
      <c r="J748" s="417"/>
      <c r="K748" s="417"/>
      <c r="L748" s="417"/>
      <c r="M748" s="417"/>
      <c r="N748" s="417"/>
      <c r="O748" s="417"/>
      <c r="P748" s="417"/>
      <c r="Q748" s="417"/>
      <c r="R748" s="417"/>
      <c r="S748" s="417"/>
      <c r="T748" s="417"/>
      <c r="U748" s="417"/>
      <c r="V748" s="417"/>
      <c r="W748" s="417"/>
      <c r="X748" s="417"/>
      <c r="Y748" s="417"/>
      <c r="Z748" s="417"/>
    </row>
    <row r="749" spans="1:26" ht="16" x14ac:dyDescent="0.2">
      <c r="A749" s="417"/>
      <c r="B749" s="453"/>
      <c r="C749" s="454"/>
      <c r="D749" s="446"/>
      <c r="E749" s="446"/>
      <c r="F749" s="446"/>
      <c r="G749" s="446"/>
      <c r="H749" s="446"/>
      <c r="I749" s="446"/>
      <c r="J749" s="417"/>
      <c r="K749" s="417"/>
      <c r="L749" s="417"/>
      <c r="M749" s="417"/>
      <c r="N749" s="417"/>
      <c r="O749" s="417"/>
      <c r="P749" s="417"/>
      <c r="Q749" s="417"/>
      <c r="R749" s="417"/>
      <c r="S749" s="417"/>
      <c r="T749" s="417"/>
      <c r="U749" s="417"/>
      <c r="V749" s="417"/>
      <c r="W749" s="417"/>
      <c r="X749" s="417"/>
      <c r="Y749" s="417"/>
      <c r="Z749" s="417"/>
    </row>
    <row r="750" spans="1:26" ht="16" x14ac:dyDescent="0.2">
      <c r="A750" s="417"/>
      <c r="B750" s="453"/>
      <c r="C750" s="454"/>
      <c r="D750" s="446"/>
      <c r="E750" s="446"/>
      <c r="F750" s="446"/>
      <c r="G750" s="446"/>
      <c r="H750" s="446"/>
      <c r="I750" s="446"/>
      <c r="J750" s="417"/>
      <c r="K750" s="417"/>
      <c r="L750" s="417"/>
      <c r="M750" s="417"/>
      <c r="N750" s="417"/>
      <c r="O750" s="417"/>
      <c r="P750" s="417"/>
      <c r="Q750" s="417"/>
      <c r="R750" s="417"/>
      <c r="S750" s="417"/>
      <c r="T750" s="417"/>
      <c r="U750" s="417"/>
      <c r="V750" s="417"/>
      <c r="W750" s="417"/>
      <c r="X750" s="417"/>
      <c r="Y750" s="417"/>
      <c r="Z750" s="417"/>
    </row>
    <row r="751" spans="1:26" ht="16" x14ac:dyDescent="0.2">
      <c r="A751" s="417"/>
      <c r="B751" s="453"/>
      <c r="C751" s="454"/>
      <c r="D751" s="446"/>
      <c r="E751" s="446"/>
      <c r="F751" s="446"/>
      <c r="G751" s="446"/>
      <c r="H751" s="446"/>
      <c r="I751" s="446"/>
      <c r="J751" s="417"/>
      <c r="K751" s="417"/>
      <c r="L751" s="417"/>
      <c r="M751" s="417"/>
      <c r="N751" s="417"/>
      <c r="O751" s="417"/>
      <c r="P751" s="417"/>
      <c r="Q751" s="417"/>
      <c r="R751" s="417"/>
      <c r="S751" s="417"/>
      <c r="T751" s="417"/>
      <c r="U751" s="417"/>
      <c r="V751" s="417"/>
      <c r="W751" s="417"/>
      <c r="X751" s="417"/>
      <c r="Y751" s="417"/>
      <c r="Z751" s="417"/>
    </row>
    <row r="752" spans="1:26" ht="16" x14ac:dyDescent="0.2">
      <c r="A752" s="417"/>
      <c r="B752" s="453"/>
      <c r="C752" s="454"/>
      <c r="D752" s="446"/>
      <c r="E752" s="446"/>
      <c r="F752" s="446"/>
      <c r="G752" s="446"/>
      <c r="H752" s="446"/>
      <c r="I752" s="446"/>
      <c r="J752" s="417"/>
      <c r="K752" s="417"/>
      <c r="L752" s="417"/>
      <c r="M752" s="417"/>
      <c r="N752" s="417"/>
      <c r="O752" s="417"/>
      <c r="P752" s="417"/>
      <c r="Q752" s="417"/>
      <c r="R752" s="417"/>
      <c r="S752" s="417"/>
      <c r="T752" s="417"/>
      <c r="U752" s="417"/>
      <c r="V752" s="417"/>
      <c r="W752" s="417"/>
      <c r="X752" s="417"/>
      <c r="Y752" s="417"/>
      <c r="Z752" s="417"/>
    </row>
    <row r="753" spans="1:26" ht="16" x14ac:dyDescent="0.2">
      <c r="A753" s="417"/>
      <c r="B753" s="453"/>
      <c r="C753" s="454"/>
      <c r="D753" s="446"/>
      <c r="E753" s="446"/>
      <c r="F753" s="446"/>
      <c r="G753" s="446"/>
      <c r="H753" s="446"/>
      <c r="I753" s="446"/>
      <c r="J753" s="417"/>
      <c r="K753" s="417"/>
      <c r="L753" s="417"/>
      <c r="M753" s="417"/>
      <c r="N753" s="417"/>
      <c r="O753" s="417"/>
      <c r="P753" s="417"/>
      <c r="Q753" s="417"/>
      <c r="R753" s="417"/>
      <c r="S753" s="417"/>
      <c r="T753" s="417"/>
      <c r="U753" s="417"/>
      <c r="V753" s="417"/>
      <c r="W753" s="417"/>
      <c r="X753" s="417"/>
      <c r="Y753" s="417"/>
      <c r="Z753" s="417"/>
    </row>
    <row r="754" spans="1:26" ht="16" x14ac:dyDescent="0.2">
      <c r="A754" s="417"/>
      <c r="B754" s="453"/>
      <c r="C754" s="454"/>
      <c r="D754" s="446"/>
      <c r="E754" s="446"/>
      <c r="F754" s="446"/>
      <c r="G754" s="446"/>
      <c r="H754" s="446"/>
      <c r="I754" s="446"/>
      <c r="J754" s="417"/>
      <c r="K754" s="417"/>
      <c r="L754" s="417"/>
      <c r="M754" s="417"/>
      <c r="N754" s="417"/>
      <c r="O754" s="417"/>
      <c r="P754" s="417"/>
      <c r="Q754" s="417"/>
      <c r="R754" s="417"/>
      <c r="S754" s="417"/>
      <c r="T754" s="417"/>
      <c r="U754" s="417"/>
      <c r="V754" s="417"/>
      <c r="W754" s="417"/>
      <c r="X754" s="417"/>
      <c r="Y754" s="417"/>
      <c r="Z754" s="417"/>
    </row>
    <row r="755" spans="1:26" ht="16" x14ac:dyDescent="0.2">
      <c r="A755" s="417"/>
      <c r="B755" s="453"/>
      <c r="C755" s="454"/>
      <c r="D755" s="446"/>
      <c r="E755" s="446"/>
      <c r="F755" s="446"/>
      <c r="G755" s="446"/>
      <c r="H755" s="446"/>
      <c r="I755" s="446"/>
      <c r="J755" s="417"/>
      <c r="K755" s="417"/>
      <c r="L755" s="417"/>
      <c r="M755" s="417"/>
      <c r="N755" s="417"/>
      <c r="O755" s="417"/>
      <c r="P755" s="417"/>
      <c r="Q755" s="417"/>
      <c r="R755" s="417"/>
      <c r="S755" s="417"/>
      <c r="T755" s="417"/>
      <c r="U755" s="417"/>
      <c r="V755" s="417"/>
      <c r="W755" s="417"/>
      <c r="X755" s="417"/>
      <c r="Y755" s="417"/>
      <c r="Z755" s="417"/>
    </row>
    <row r="756" spans="1:26" ht="16" x14ac:dyDescent="0.2">
      <c r="A756" s="417"/>
      <c r="B756" s="453"/>
      <c r="C756" s="454"/>
      <c r="D756" s="446"/>
      <c r="E756" s="446"/>
      <c r="F756" s="446"/>
      <c r="G756" s="446"/>
      <c r="H756" s="446"/>
      <c r="I756" s="446"/>
      <c r="J756" s="417"/>
      <c r="K756" s="417"/>
      <c r="L756" s="417"/>
      <c r="M756" s="417"/>
      <c r="N756" s="417"/>
      <c r="O756" s="417"/>
      <c r="P756" s="417"/>
      <c r="Q756" s="417"/>
      <c r="R756" s="417"/>
      <c r="S756" s="417"/>
      <c r="T756" s="417"/>
      <c r="U756" s="417"/>
      <c r="V756" s="417"/>
      <c r="W756" s="417"/>
      <c r="X756" s="417"/>
      <c r="Y756" s="417"/>
      <c r="Z756" s="417"/>
    </row>
    <row r="757" spans="1:26" ht="16" x14ac:dyDescent="0.2">
      <c r="A757" s="417"/>
      <c r="B757" s="453"/>
      <c r="C757" s="454"/>
      <c r="D757" s="446"/>
      <c r="E757" s="446"/>
      <c r="F757" s="446"/>
      <c r="G757" s="446"/>
      <c r="H757" s="446"/>
      <c r="I757" s="446"/>
      <c r="J757" s="417"/>
      <c r="K757" s="417"/>
      <c r="L757" s="417"/>
      <c r="M757" s="417"/>
      <c r="N757" s="417"/>
      <c r="O757" s="417"/>
      <c r="P757" s="417"/>
      <c r="Q757" s="417"/>
      <c r="R757" s="417"/>
      <c r="S757" s="417"/>
      <c r="T757" s="417"/>
      <c r="U757" s="417"/>
      <c r="V757" s="417"/>
      <c r="W757" s="417"/>
      <c r="X757" s="417"/>
      <c r="Y757" s="417"/>
      <c r="Z757" s="417"/>
    </row>
    <row r="758" spans="1:26" ht="16" x14ac:dyDescent="0.2">
      <c r="A758" s="417"/>
      <c r="B758" s="453"/>
      <c r="C758" s="454"/>
      <c r="D758" s="446"/>
      <c r="E758" s="446"/>
      <c r="F758" s="446"/>
      <c r="G758" s="446"/>
      <c r="H758" s="446"/>
      <c r="I758" s="446"/>
      <c r="J758" s="417"/>
      <c r="K758" s="417"/>
      <c r="L758" s="417"/>
      <c r="M758" s="417"/>
      <c r="N758" s="417"/>
      <c r="O758" s="417"/>
      <c r="P758" s="417"/>
      <c r="Q758" s="417"/>
      <c r="R758" s="417"/>
      <c r="S758" s="417"/>
      <c r="T758" s="417"/>
      <c r="U758" s="417"/>
      <c r="V758" s="417"/>
      <c r="W758" s="417"/>
      <c r="X758" s="417"/>
      <c r="Y758" s="417"/>
      <c r="Z758" s="417"/>
    </row>
    <row r="759" spans="1:26" ht="16" x14ac:dyDescent="0.2">
      <c r="A759" s="417"/>
      <c r="B759" s="453"/>
      <c r="C759" s="454"/>
      <c r="D759" s="446"/>
      <c r="E759" s="446"/>
      <c r="F759" s="446"/>
      <c r="G759" s="446"/>
      <c r="H759" s="446"/>
      <c r="I759" s="446"/>
      <c r="J759" s="417"/>
      <c r="K759" s="417"/>
      <c r="L759" s="417"/>
      <c r="M759" s="417"/>
      <c r="N759" s="417"/>
      <c r="O759" s="417"/>
      <c r="P759" s="417"/>
      <c r="Q759" s="417"/>
      <c r="R759" s="417"/>
      <c r="S759" s="417"/>
      <c r="T759" s="417"/>
      <c r="U759" s="417"/>
      <c r="V759" s="417"/>
      <c r="W759" s="417"/>
      <c r="X759" s="417"/>
      <c r="Y759" s="417"/>
      <c r="Z759" s="417"/>
    </row>
    <row r="760" spans="1:26" ht="16" x14ac:dyDescent="0.2">
      <c r="A760" s="417"/>
      <c r="B760" s="453"/>
      <c r="C760" s="454"/>
      <c r="D760" s="446"/>
      <c r="E760" s="446"/>
      <c r="F760" s="446"/>
      <c r="G760" s="446"/>
      <c r="H760" s="446"/>
      <c r="I760" s="446"/>
      <c r="J760" s="417"/>
      <c r="K760" s="417"/>
      <c r="L760" s="417"/>
      <c r="M760" s="417"/>
      <c r="N760" s="417"/>
      <c r="O760" s="417"/>
      <c r="P760" s="417"/>
      <c r="Q760" s="417"/>
      <c r="R760" s="417"/>
      <c r="S760" s="417"/>
      <c r="T760" s="417"/>
      <c r="U760" s="417"/>
      <c r="V760" s="417"/>
      <c r="W760" s="417"/>
      <c r="X760" s="417"/>
      <c r="Y760" s="417"/>
      <c r="Z760" s="417"/>
    </row>
    <row r="761" spans="1:26" ht="16" x14ac:dyDescent="0.2">
      <c r="A761" s="417"/>
      <c r="B761" s="453"/>
      <c r="C761" s="454"/>
      <c r="D761" s="446"/>
      <c r="E761" s="446"/>
      <c r="F761" s="446"/>
      <c r="G761" s="446"/>
      <c r="H761" s="446"/>
      <c r="I761" s="446"/>
      <c r="J761" s="417"/>
      <c r="K761" s="417"/>
      <c r="L761" s="417"/>
      <c r="M761" s="417"/>
      <c r="N761" s="417"/>
      <c r="O761" s="417"/>
      <c r="P761" s="417"/>
      <c r="Q761" s="417"/>
      <c r="R761" s="417"/>
      <c r="S761" s="417"/>
      <c r="T761" s="417"/>
      <c r="U761" s="417"/>
      <c r="V761" s="417"/>
      <c r="W761" s="417"/>
      <c r="X761" s="417"/>
      <c r="Y761" s="417"/>
      <c r="Z761" s="417"/>
    </row>
    <row r="762" spans="1:26" ht="16" x14ac:dyDescent="0.2">
      <c r="A762" s="417"/>
      <c r="B762" s="453"/>
      <c r="C762" s="454"/>
      <c r="D762" s="446"/>
      <c r="E762" s="446"/>
      <c r="F762" s="446"/>
      <c r="G762" s="446"/>
      <c r="H762" s="446"/>
      <c r="I762" s="446"/>
      <c r="J762" s="417"/>
      <c r="K762" s="417"/>
      <c r="L762" s="417"/>
      <c r="M762" s="417"/>
      <c r="N762" s="417"/>
      <c r="O762" s="417"/>
      <c r="P762" s="417"/>
      <c r="Q762" s="417"/>
      <c r="R762" s="417"/>
      <c r="S762" s="417"/>
      <c r="T762" s="417"/>
      <c r="U762" s="417"/>
      <c r="V762" s="417"/>
      <c r="W762" s="417"/>
      <c r="X762" s="417"/>
      <c r="Y762" s="417"/>
      <c r="Z762" s="417"/>
    </row>
    <row r="763" spans="1:26" ht="16" x14ac:dyDescent="0.2">
      <c r="A763" s="417"/>
      <c r="B763" s="453"/>
      <c r="C763" s="454"/>
      <c r="D763" s="446"/>
      <c r="E763" s="446"/>
      <c r="F763" s="446"/>
      <c r="G763" s="446"/>
      <c r="H763" s="446"/>
      <c r="I763" s="446"/>
      <c r="J763" s="417"/>
      <c r="K763" s="417"/>
      <c r="L763" s="417"/>
      <c r="M763" s="417"/>
      <c r="N763" s="417"/>
      <c r="O763" s="417"/>
      <c r="P763" s="417"/>
      <c r="Q763" s="417"/>
      <c r="R763" s="417"/>
      <c r="S763" s="417"/>
      <c r="T763" s="417"/>
      <c r="U763" s="417"/>
      <c r="V763" s="417"/>
      <c r="W763" s="417"/>
      <c r="X763" s="417"/>
      <c r="Y763" s="417"/>
      <c r="Z763" s="417"/>
    </row>
    <row r="764" spans="1:26" ht="16" x14ac:dyDescent="0.2">
      <c r="A764" s="417"/>
      <c r="B764" s="453"/>
      <c r="C764" s="454"/>
      <c r="D764" s="446"/>
      <c r="E764" s="446"/>
      <c r="F764" s="446"/>
      <c r="G764" s="446"/>
      <c r="H764" s="446"/>
      <c r="I764" s="446"/>
      <c r="J764" s="417"/>
      <c r="K764" s="417"/>
      <c r="L764" s="417"/>
      <c r="M764" s="417"/>
      <c r="N764" s="417"/>
      <c r="O764" s="417"/>
      <c r="P764" s="417"/>
      <c r="Q764" s="417"/>
      <c r="R764" s="417"/>
      <c r="S764" s="417"/>
      <c r="T764" s="417"/>
      <c r="U764" s="417"/>
      <c r="V764" s="417"/>
      <c r="W764" s="417"/>
      <c r="X764" s="417"/>
      <c r="Y764" s="417"/>
      <c r="Z764" s="417"/>
    </row>
    <row r="765" spans="1:26" ht="16" x14ac:dyDescent="0.2">
      <c r="A765" s="417"/>
      <c r="B765" s="453"/>
      <c r="C765" s="454"/>
      <c r="D765" s="446"/>
      <c r="E765" s="446"/>
      <c r="F765" s="446"/>
      <c r="G765" s="446"/>
      <c r="H765" s="446"/>
      <c r="I765" s="446"/>
      <c r="J765" s="417"/>
      <c r="K765" s="417"/>
      <c r="L765" s="417"/>
      <c r="M765" s="417"/>
      <c r="N765" s="417"/>
      <c r="O765" s="417"/>
      <c r="P765" s="417"/>
      <c r="Q765" s="417"/>
      <c r="R765" s="417"/>
      <c r="S765" s="417"/>
      <c r="T765" s="417"/>
      <c r="U765" s="417"/>
      <c r="V765" s="417"/>
      <c r="W765" s="417"/>
      <c r="X765" s="417"/>
      <c r="Y765" s="417"/>
      <c r="Z765" s="417"/>
    </row>
    <row r="766" spans="1:26" ht="16" x14ac:dyDescent="0.2">
      <c r="A766" s="417"/>
      <c r="B766" s="453"/>
      <c r="C766" s="454"/>
      <c r="D766" s="446"/>
      <c r="E766" s="446"/>
      <c r="F766" s="446"/>
      <c r="G766" s="446"/>
      <c r="H766" s="446"/>
      <c r="I766" s="446"/>
      <c r="J766" s="417"/>
      <c r="K766" s="417"/>
      <c r="L766" s="417"/>
      <c r="M766" s="417"/>
      <c r="N766" s="417"/>
      <c r="O766" s="417"/>
      <c r="P766" s="417"/>
      <c r="Q766" s="417"/>
      <c r="R766" s="417"/>
      <c r="S766" s="417"/>
      <c r="T766" s="417"/>
      <c r="U766" s="417"/>
      <c r="V766" s="417"/>
      <c r="W766" s="417"/>
      <c r="X766" s="417"/>
      <c r="Y766" s="417"/>
      <c r="Z766" s="417"/>
    </row>
    <row r="767" spans="1:26" ht="16" x14ac:dyDescent="0.2">
      <c r="A767" s="417"/>
      <c r="B767" s="453"/>
      <c r="C767" s="454"/>
      <c r="D767" s="446"/>
      <c r="E767" s="446"/>
      <c r="F767" s="446"/>
      <c r="G767" s="446"/>
      <c r="H767" s="446"/>
      <c r="I767" s="446"/>
      <c r="J767" s="417"/>
      <c r="K767" s="417"/>
      <c r="L767" s="417"/>
      <c r="M767" s="417"/>
      <c r="N767" s="417"/>
      <c r="O767" s="417"/>
      <c r="P767" s="417"/>
      <c r="Q767" s="417"/>
      <c r="R767" s="417"/>
      <c r="S767" s="417"/>
      <c r="T767" s="417"/>
      <c r="U767" s="417"/>
      <c r="V767" s="417"/>
      <c r="W767" s="417"/>
      <c r="X767" s="417"/>
      <c r="Y767" s="417"/>
      <c r="Z767" s="417"/>
    </row>
    <row r="768" spans="1:26" ht="16" x14ac:dyDescent="0.2">
      <c r="A768" s="417"/>
      <c r="B768" s="453"/>
      <c r="C768" s="454"/>
      <c r="D768" s="446"/>
      <c r="E768" s="446"/>
      <c r="F768" s="446"/>
      <c r="G768" s="446"/>
      <c r="H768" s="446"/>
      <c r="I768" s="446"/>
      <c r="J768" s="417"/>
      <c r="K768" s="417"/>
      <c r="L768" s="417"/>
      <c r="M768" s="417"/>
      <c r="N768" s="417"/>
      <c r="O768" s="417"/>
      <c r="P768" s="417"/>
      <c r="Q768" s="417"/>
      <c r="R768" s="417"/>
      <c r="S768" s="417"/>
      <c r="T768" s="417"/>
      <c r="U768" s="417"/>
      <c r="V768" s="417"/>
      <c r="W768" s="417"/>
      <c r="X768" s="417"/>
      <c r="Y768" s="417"/>
      <c r="Z768" s="417"/>
    </row>
    <row r="769" spans="1:26" ht="16" x14ac:dyDescent="0.2">
      <c r="A769" s="417"/>
      <c r="B769" s="453"/>
      <c r="C769" s="454"/>
      <c r="D769" s="446"/>
      <c r="E769" s="446"/>
      <c r="F769" s="446"/>
      <c r="G769" s="446"/>
      <c r="H769" s="446"/>
      <c r="I769" s="446"/>
      <c r="J769" s="417"/>
      <c r="K769" s="417"/>
      <c r="L769" s="417"/>
      <c r="M769" s="417"/>
      <c r="N769" s="417"/>
      <c r="O769" s="417"/>
      <c r="P769" s="417"/>
      <c r="Q769" s="417"/>
      <c r="R769" s="417"/>
      <c r="S769" s="417"/>
      <c r="T769" s="417"/>
      <c r="U769" s="417"/>
      <c r="V769" s="417"/>
      <c r="W769" s="417"/>
      <c r="X769" s="417"/>
      <c r="Y769" s="417"/>
      <c r="Z769" s="417"/>
    </row>
    <row r="770" spans="1:26" ht="16" x14ac:dyDescent="0.2">
      <c r="A770" s="417"/>
      <c r="B770" s="453"/>
      <c r="C770" s="454"/>
      <c r="D770" s="446"/>
      <c r="E770" s="446"/>
      <c r="F770" s="446"/>
      <c r="G770" s="446"/>
      <c r="H770" s="446"/>
      <c r="I770" s="446"/>
      <c r="J770" s="417"/>
      <c r="K770" s="417"/>
      <c r="L770" s="417"/>
      <c r="M770" s="417"/>
      <c r="N770" s="417"/>
      <c r="O770" s="417"/>
      <c r="P770" s="417"/>
      <c r="Q770" s="417"/>
      <c r="R770" s="417"/>
      <c r="S770" s="417"/>
      <c r="T770" s="417"/>
      <c r="U770" s="417"/>
      <c r="V770" s="417"/>
      <c r="W770" s="417"/>
      <c r="X770" s="417"/>
      <c r="Y770" s="417"/>
      <c r="Z770" s="417"/>
    </row>
    <row r="771" spans="1:26" ht="16" x14ac:dyDescent="0.2">
      <c r="A771" s="417"/>
      <c r="B771" s="453"/>
      <c r="C771" s="454"/>
      <c r="D771" s="446"/>
      <c r="E771" s="446"/>
      <c r="F771" s="446"/>
      <c r="G771" s="446"/>
      <c r="H771" s="446"/>
      <c r="I771" s="446"/>
      <c r="J771" s="417"/>
      <c r="K771" s="417"/>
      <c r="L771" s="417"/>
      <c r="M771" s="417"/>
      <c r="N771" s="417"/>
      <c r="O771" s="417"/>
      <c r="P771" s="417"/>
      <c r="Q771" s="417"/>
      <c r="R771" s="417"/>
      <c r="S771" s="417"/>
      <c r="T771" s="417"/>
      <c r="U771" s="417"/>
      <c r="V771" s="417"/>
      <c r="W771" s="417"/>
      <c r="X771" s="417"/>
      <c r="Y771" s="417"/>
      <c r="Z771" s="417"/>
    </row>
    <row r="772" spans="1:26" ht="16" x14ac:dyDescent="0.2">
      <c r="A772" s="417"/>
      <c r="B772" s="453"/>
      <c r="C772" s="454"/>
      <c r="D772" s="446"/>
      <c r="E772" s="446"/>
      <c r="F772" s="446"/>
      <c r="G772" s="446"/>
      <c r="H772" s="446"/>
      <c r="I772" s="446"/>
      <c r="J772" s="417"/>
      <c r="K772" s="417"/>
      <c r="L772" s="417"/>
      <c r="M772" s="417"/>
      <c r="N772" s="417"/>
      <c r="O772" s="417"/>
      <c r="P772" s="417"/>
      <c r="Q772" s="417"/>
      <c r="R772" s="417"/>
      <c r="S772" s="417"/>
      <c r="T772" s="417"/>
      <c r="U772" s="417"/>
      <c r="V772" s="417"/>
      <c r="W772" s="417"/>
      <c r="X772" s="417"/>
      <c r="Y772" s="417"/>
      <c r="Z772" s="417"/>
    </row>
    <row r="773" spans="1:26" ht="16" x14ac:dyDescent="0.2">
      <c r="A773" s="417"/>
      <c r="B773" s="453"/>
      <c r="C773" s="454"/>
      <c r="D773" s="446"/>
      <c r="E773" s="446"/>
      <c r="F773" s="446"/>
      <c r="G773" s="446"/>
      <c r="H773" s="446"/>
      <c r="I773" s="446"/>
      <c r="J773" s="417"/>
      <c r="K773" s="417"/>
      <c r="L773" s="417"/>
      <c r="M773" s="417"/>
      <c r="N773" s="417"/>
      <c r="O773" s="417"/>
      <c r="P773" s="417"/>
      <c r="Q773" s="417"/>
      <c r="R773" s="417"/>
      <c r="S773" s="417"/>
      <c r="T773" s="417"/>
      <c r="U773" s="417"/>
      <c r="V773" s="417"/>
      <c r="W773" s="417"/>
      <c r="X773" s="417"/>
      <c r="Y773" s="417"/>
      <c r="Z773" s="417"/>
    </row>
    <row r="774" spans="1:26" ht="16" x14ac:dyDescent="0.2">
      <c r="A774" s="417"/>
      <c r="B774" s="453"/>
      <c r="C774" s="454"/>
      <c r="D774" s="446"/>
      <c r="E774" s="446"/>
      <c r="F774" s="446"/>
      <c r="G774" s="446"/>
      <c r="H774" s="446"/>
      <c r="I774" s="446"/>
      <c r="J774" s="417"/>
      <c r="K774" s="417"/>
      <c r="L774" s="417"/>
      <c r="M774" s="417"/>
      <c r="N774" s="417"/>
      <c r="O774" s="417"/>
      <c r="P774" s="417"/>
      <c r="Q774" s="417"/>
      <c r="R774" s="417"/>
      <c r="S774" s="417"/>
      <c r="T774" s="417"/>
      <c r="U774" s="417"/>
      <c r="V774" s="417"/>
      <c r="W774" s="417"/>
      <c r="X774" s="417"/>
      <c r="Y774" s="417"/>
      <c r="Z774" s="417"/>
    </row>
    <row r="775" spans="1:26" ht="16" x14ac:dyDescent="0.2">
      <c r="A775" s="417"/>
      <c r="B775" s="453"/>
      <c r="C775" s="454"/>
      <c r="D775" s="446"/>
      <c r="E775" s="446"/>
      <c r="F775" s="446"/>
      <c r="G775" s="446"/>
      <c r="H775" s="446"/>
      <c r="I775" s="446"/>
      <c r="J775" s="417"/>
      <c r="K775" s="417"/>
      <c r="L775" s="417"/>
      <c r="M775" s="417"/>
      <c r="N775" s="417"/>
      <c r="O775" s="417"/>
      <c r="P775" s="417"/>
      <c r="Q775" s="417"/>
      <c r="R775" s="417"/>
      <c r="S775" s="417"/>
      <c r="T775" s="417"/>
      <c r="U775" s="417"/>
      <c r="V775" s="417"/>
      <c r="W775" s="417"/>
      <c r="X775" s="417"/>
      <c r="Y775" s="417"/>
      <c r="Z775" s="417"/>
    </row>
    <row r="776" spans="1:26" ht="16" x14ac:dyDescent="0.2">
      <c r="A776" s="417"/>
      <c r="B776" s="453"/>
      <c r="C776" s="454"/>
      <c r="D776" s="446"/>
      <c r="E776" s="446"/>
      <c r="F776" s="446"/>
      <c r="G776" s="446"/>
      <c r="H776" s="446"/>
      <c r="I776" s="446"/>
      <c r="J776" s="417"/>
      <c r="K776" s="417"/>
      <c r="L776" s="417"/>
      <c r="M776" s="417"/>
      <c r="N776" s="417"/>
      <c r="O776" s="417"/>
      <c r="P776" s="417"/>
      <c r="Q776" s="417"/>
      <c r="R776" s="417"/>
      <c r="S776" s="417"/>
      <c r="T776" s="417"/>
      <c r="U776" s="417"/>
      <c r="V776" s="417"/>
      <c r="W776" s="417"/>
      <c r="X776" s="417"/>
      <c r="Y776" s="417"/>
      <c r="Z776" s="417"/>
    </row>
    <row r="777" spans="1:26" ht="16" x14ac:dyDescent="0.2">
      <c r="A777" s="417"/>
      <c r="B777" s="453"/>
      <c r="C777" s="454"/>
      <c r="D777" s="446"/>
      <c r="E777" s="446"/>
      <c r="F777" s="446"/>
      <c r="G777" s="446"/>
      <c r="H777" s="446"/>
      <c r="I777" s="446"/>
      <c r="J777" s="417"/>
      <c r="K777" s="417"/>
      <c r="L777" s="417"/>
      <c r="M777" s="417"/>
      <c r="N777" s="417"/>
      <c r="O777" s="417"/>
      <c r="P777" s="417"/>
      <c r="Q777" s="417"/>
      <c r="R777" s="417"/>
      <c r="S777" s="417"/>
      <c r="T777" s="417"/>
      <c r="U777" s="417"/>
      <c r="V777" s="417"/>
      <c r="W777" s="417"/>
      <c r="X777" s="417"/>
      <c r="Y777" s="417"/>
      <c r="Z777" s="417"/>
    </row>
    <row r="778" spans="1:26" ht="16" x14ac:dyDescent="0.2">
      <c r="A778" s="417"/>
      <c r="B778" s="453"/>
      <c r="C778" s="454"/>
      <c r="D778" s="446"/>
      <c r="E778" s="446"/>
      <c r="F778" s="446"/>
      <c r="G778" s="446"/>
      <c r="H778" s="446"/>
      <c r="I778" s="446"/>
      <c r="J778" s="417"/>
      <c r="K778" s="417"/>
      <c r="L778" s="417"/>
      <c r="M778" s="417"/>
      <c r="N778" s="417"/>
      <c r="O778" s="417"/>
      <c r="P778" s="417"/>
      <c r="Q778" s="417"/>
      <c r="R778" s="417"/>
      <c r="S778" s="417"/>
      <c r="T778" s="417"/>
      <c r="U778" s="417"/>
      <c r="V778" s="417"/>
      <c r="W778" s="417"/>
      <c r="X778" s="417"/>
      <c r="Y778" s="417"/>
      <c r="Z778" s="417"/>
    </row>
    <row r="779" spans="1:26" ht="16" x14ac:dyDescent="0.2">
      <c r="A779" s="417"/>
      <c r="B779" s="453"/>
      <c r="C779" s="454"/>
      <c r="D779" s="446"/>
      <c r="E779" s="446"/>
      <c r="F779" s="446"/>
      <c r="G779" s="446"/>
      <c r="H779" s="446"/>
      <c r="I779" s="446"/>
      <c r="J779" s="417"/>
      <c r="K779" s="417"/>
      <c r="L779" s="417"/>
      <c r="M779" s="417"/>
      <c r="N779" s="417"/>
      <c r="O779" s="417"/>
      <c r="P779" s="417"/>
      <c r="Q779" s="417"/>
      <c r="R779" s="417"/>
      <c r="S779" s="417"/>
      <c r="T779" s="417"/>
      <c r="U779" s="417"/>
      <c r="V779" s="417"/>
      <c r="W779" s="417"/>
      <c r="X779" s="417"/>
      <c r="Y779" s="417"/>
      <c r="Z779" s="417"/>
    </row>
    <row r="780" spans="1:26" ht="16" x14ac:dyDescent="0.2">
      <c r="A780" s="417"/>
      <c r="B780" s="453"/>
      <c r="C780" s="454"/>
      <c r="D780" s="446"/>
      <c r="E780" s="446"/>
      <c r="F780" s="446"/>
      <c r="G780" s="446"/>
      <c r="H780" s="446"/>
      <c r="I780" s="446"/>
      <c r="J780" s="417"/>
      <c r="K780" s="417"/>
      <c r="L780" s="417"/>
      <c r="M780" s="417"/>
      <c r="N780" s="417"/>
      <c r="O780" s="417"/>
      <c r="P780" s="417"/>
      <c r="Q780" s="417"/>
      <c r="R780" s="417"/>
      <c r="S780" s="417"/>
      <c r="T780" s="417"/>
      <c r="U780" s="417"/>
      <c r="V780" s="417"/>
      <c r="W780" s="417"/>
      <c r="X780" s="417"/>
      <c r="Y780" s="417"/>
      <c r="Z780" s="417"/>
    </row>
    <row r="781" spans="1:26" ht="16" x14ac:dyDescent="0.2">
      <c r="A781" s="417"/>
      <c r="B781" s="453"/>
      <c r="C781" s="454"/>
      <c r="D781" s="446"/>
      <c r="E781" s="446"/>
      <c r="F781" s="446"/>
      <c r="G781" s="446"/>
      <c r="H781" s="446"/>
      <c r="I781" s="446"/>
      <c r="J781" s="417"/>
      <c r="K781" s="417"/>
      <c r="L781" s="417"/>
      <c r="M781" s="417"/>
      <c r="N781" s="417"/>
      <c r="O781" s="417"/>
      <c r="P781" s="417"/>
      <c r="Q781" s="417"/>
      <c r="R781" s="417"/>
      <c r="S781" s="417"/>
      <c r="T781" s="417"/>
      <c r="U781" s="417"/>
      <c r="V781" s="417"/>
      <c r="W781" s="417"/>
      <c r="X781" s="417"/>
      <c r="Y781" s="417"/>
      <c r="Z781" s="417"/>
    </row>
    <row r="782" spans="1:26" ht="16" x14ac:dyDescent="0.2">
      <c r="A782" s="417"/>
      <c r="B782" s="453"/>
      <c r="C782" s="454"/>
      <c r="D782" s="446"/>
      <c r="E782" s="446"/>
      <c r="F782" s="446"/>
      <c r="G782" s="446"/>
      <c r="H782" s="446"/>
      <c r="I782" s="446"/>
      <c r="J782" s="417"/>
      <c r="K782" s="417"/>
      <c r="L782" s="417"/>
      <c r="M782" s="417"/>
      <c r="N782" s="417"/>
      <c r="O782" s="417"/>
      <c r="P782" s="417"/>
      <c r="Q782" s="417"/>
      <c r="R782" s="417"/>
      <c r="S782" s="417"/>
      <c r="T782" s="417"/>
      <c r="U782" s="417"/>
      <c r="V782" s="417"/>
      <c r="W782" s="417"/>
      <c r="X782" s="417"/>
      <c r="Y782" s="417"/>
      <c r="Z782" s="417"/>
    </row>
    <row r="783" spans="1:26" ht="16" x14ac:dyDescent="0.2">
      <c r="A783" s="417"/>
      <c r="B783" s="453"/>
      <c r="C783" s="454"/>
      <c r="D783" s="446"/>
      <c r="E783" s="446"/>
      <c r="F783" s="446"/>
      <c r="G783" s="446"/>
      <c r="H783" s="446"/>
      <c r="I783" s="446"/>
      <c r="J783" s="417"/>
      <c r="K783" s="417"/>
      <c r="L783" s="417"/>
      <c r="M783" s="417"/>
      <c r="N783" s="417"/>
      <c r="O783" s="417"/>
      <c r="P783" s="417"/>
      <c r="Q783" s="417"/>
      <c r="R783" s="417"/>
      <c r="S783" s="417"/>
      <c r="T783" s="417"/>
      <c r="U783" s="417"/>
      <c r="V783" s="417"/>
      <c r="W783" s="417"/>
      <c r="X783" s="417"/>
      <c r="Y783" s="417"/>
      <c r="Z783" s="417"/>
    </row>
    <row r="784" spans="1:26" ht="16" x14ac:dyDescent="0.2">
      <c r="A784" s="417"/>
      <c r="B784" s="453"/>
      <c r="C784" s="454"/>
      <c r="D784" s="446"/>
      <c r="E784" s="446"/>
      <c r="F784" s="446"/>
      <c r="G784" s="446"/>
      <c r="H784" s="446"/>
      <c r="I784" s="446"/>
      <c r="J784" s="417"/>
      <c r="K784" s="417"/>
      <c r="L784" s="417"/>
      <c r="M784" s="417"/>
      <c r="N784" s="417"/>
      <c r="O784" s="417"/>
      <c r="P784" s="417"/>
      <c r="Q784" s="417"/>
      <c r="R784" s="417"/>
      <c r="S784" s="417"/>
      <c r="T784" s="417"/>
      <c r="U784" s="417"/>
      <c r="V784" s="417"/>
      <c r="W784" s="417"/>
      <c r="X784" s="417"/>
      <c r="Y784" s="417"/>
      <c r="Z784" s="417"/>
    </row>
    <row r="785" spans="1:26" ht="16" x14ac:dyDescent="0.2">
      <c r="A785" s="417"/>
      <c r="B785" s="453"/>
      <c r="C785" s="454"/>
      <c r="D785" s="446"/>
      <c r="E785" s="446"/>
      <c r="F785" s="446"/>
      <c r="G785" s="446"/>
      <c r="H785" s="446"/>
      <c r="I785" s="446"/>
      <c r="J785" s="417"/>
      <c r="K785" s="417"/>
      <c r="L785" s="417"/>
      <c r="M785" s="417"/>
      <c r="N785" s="417"/>
      <c r="O785" s="417"/>
      <c r="P785" s="417"/>
      <c r="Q785" s="417"/>
      <c r="R785" s="417"/>
      <c r="S785" s="417"/>
      <c r="T785" s="417"/>
      <c r="U785" s="417"/>
      <c r="V785" s="417"/>
      <c r="W785" s="417"/>
      <c r="X785" s="417"/>
      <c r="Y785" s="417"/>
      <c r="Z785" s="417"/>
    </row>
    <row r="786" spans="1:26" ht="16" x14ac:dyDescent="0.2">
      <c r="A786" s="417"/>
      <c r="B786" s="453"/>
      <c r="C786" s="454"/>
      <c r="D786" s="446"/>
      <c r="E786" s="446"/>
      <c r="F786" s="446"/>
      <c r="G786" s="446"/>
      <c r="H786" s="446"/>
      <c r="I786" s="446"/>
      <c r="J786" s="417"/>
      <c r="K786" s="417"/>
      <c r="L786" s="417"/>
      <c r="M786" s="417"/>
      <c r="N786" s="417"/>
      <c r="O786" s="417"/>
      <c r="P786" s="417"/>
      <c r="Q786" s="417"/>
      <c r="R786" s="417"/>
      <c r="S786" s="417"/>
      <c r="T786" s="417"/>
      <c r="U786" s="417"/>
      <c r="V786" s="417"/>
      <c r="W786" s="417"/>
      <c r="X786" s="417"/>
      <c r="Y786" s="417"/>
      <c r="Z786" s="417"/>
    </row>
    <row r="787" spans="1:26" ht="16" x14ac:dyDescent="0.2">
      <c r="A787" s="417"/>
      <c r="B787" s="453"/>
      <c r="C787" s="454"/>
      <c r="D787" s="446"/>
      <c r="E787" s="446"/>
      <c r="F787" s="446"/>
      <c r="G787" s="446"/>
      <c r="H787" s="446"/>
      <c r="I787" s="446"/>
      <c r="J787" s="417"/>
      <c r="K787" s="417"/>
      <c r="L787" s="417"/>
      <c r="M787" s="417"/>
      <c r="N787" s="417"/>
      <c r="O787" s="417"/>
      <c r="P787" s="417"/>
      <c r="Q787" s="417"/>
      <c r="R787" s="417"/>
      <c r="S787" s="417"/>
      <c r="T787" s="417"/>
      <c r="U787" s="417"/>
      <c r="V787" s="417"/>
      <c r="W787" s="417"/>
      <c r="X787" s="417"/>
      <c r="Y787" s="417"/>
      <c r="Z787" s="417"/>
    </row>
    <row r="788" spans="1:26" ht="16" x14ac:dyDescent="0.2">
      <c r="A788" s="417"/>
      <c r="B788" s="453"/>
      <c r="C788" s="454"/>
      <c r="D788" s="446"/>
      <c r="E788" s="446"/>
      <c r="F788" s="446"/>
      <c r="G788" s="446"/>
      <c r="H788" s="446"/>
      <c r="I788" s="446"/>
      <c r="J788" s="417"/>
      <c r="K788" s="417"/>
      <c r="L788" s="417"/>
      <c r="M788" s="417"/>
      <c r="N788" s="417"/>
      <c r="O788" s="417"/>
      <c r="P788" s="417"/>
      <c r="Q788" s="417"/>
      <c r="R788" s="417"/>
      <c r="S788" s="417"/>
      <c r="T788" s="417"/>
      <c r="U788" s="417"/>
      <c r="V788" s="417"/>
      <c r="W788" s="417"/>
      <c r="X788" s="417"/>
      <c r="Y788" s="417"/>
      <c r="Z788" s="417"/>
    </row>
    <row r="789" spans="1:26" ht="16" x14ac:dyDescent="0.2">
      <c r="A789" s="417"/>
      <c r="B789" s="453"/>
      <c r="C789" s="454"/>
      <c r="D789" s="446"/>
      <c r="E789" s="446"/>
      <c r="F789" s="446"/>
      <c r="G789" s="446"/>
      <c r="H789" s="446"/>
      <c r="I789" s="446"/>
      <c r="J789" s="417"/>
      <c r="K789" s="417"/>
      <c r="L789" s="417"/>
      <c r="M789" s="417"/>
      <c r="N789" s="417"/>
      <c r="O789" s="417"/>
      <c r="P789" s="417"/>
      <c r="Q789" s="417"/>
      <c r="R789" s="417"/>
      <c r="S789" s="417"/>
      <c r="T789" s="417"/>
      <c r="U789" s="417"/>
      <c r="V789" s="417"/>
      <c r="W789" s="417"/>
      <c r="X789" s="417"/>
      <c r="Y789" s="417"/>
      <c r="Z789" s="417"/>
    </row>
    <row r="790" spans="1:26" ht="16" x14ac:dyDescent="0.2">
      <c r="A790" s="417"/>
      <c r="B790" s="453"/>
      <c r="C790" s="454"/>
      <c r="D790" s="446"/>
      <c r="E790" s="446"/>
      <c r="F790" s="446"/>
      <c r="G790" s="446"/>
      <c r="H790" s="446"/>
      <c r="I790" s="446"/>
      <c r="J790" s="417"/>
      <c r="K790" s="417"/>
      <c r="L790" s="417"/>
      <c r="M790" s="417"/>
      <c r="N790" s="417"/>
      <c r="O790" s="417"/>
      <c r="P790" s="417"/>
      <c r="Q790" s="417"/>
      <c r="R790" s="417"/>
      <c r="S790" s="417"/>
      <c r="T790" s="417"/>
      <c r="U790" s="417"/>
      <c r="V790" s="417"/>
      <c r="W790" s="417"/>
      <c r="X790" s="417"/>
      <c r="Y790" s="417"/>
      <c r="Z790" s="417"/>
    </row>
    <row r="791" spans="1:26" ht="16" x14ac:dyDescent="0.2">
      <c r="A791" s="417"/>
      <c r="B791" s="453"/>
      <c r="C791" s="454"/>
      <c r="D791" s="446"/>
      <c r="E791" s="446"/>
      <c r="F791" s="446"/>
      <c r="G791" s="446"/>
      <c r="H791" s="446"/>
      <c r="I791" s="446"/>
      <c r="J791" s="417"/>
      <c r="K791" s="417"/>
      <c r="L791" s="417"/>
      <c r="M791" s="417"/>
      <c r="N791" s="417"/>
      <c r="O791" s="417"/>
      <c r="P791" s="417"/>
      <c r="Q791" s="417"/>
      <c r="R791" s="417"/>
      <c r="S791" s="417"/>
      <c r="T791" s="417"/>
      <c r="U791" s="417"/>
      <c r="V791" s="417"/>
      <c r="W791" s="417"/>
      <c r="X791" s="417"/>
      <c r="Y791" s="417"/>
      <c r="Z791" s="417"/>
    </row>
    <row r="792" spans="1:26" ht="16" x14ac:dyDescent="0.2">
      <c r="A792" s="417"/>
      <c r="B792" s="453"/>
      <c r="C792" s="454"/>
      <c r="D792" s="446"/>
      <c r="E792" s="446"/>
      <c r="F792" s="446"/>
      <c r="G792" s="446"/>
      <c r="H792" s="446"/>
      <c r="I792" s="446"/>
      <c r="J792" s="417"/>
      <c r="K792" s="417"/>
      <c r="L792" s="417"/>
      <c r="M792" s="417"/>
      <c r="N792" s="417"/>
      <c r="O792" s="417"/>
      <c r="P792" s="417"/>
      <c r="Q792" s="417"/>
      <c r="R792" s="417"/>
      <c r="S792" s="417"/>
      <c r="T792" s="417"/>
      <c r="U792" s="417"/>
      <c r="V792" s="417"/>
      <c r="W792" s="417"/>
      <c r="X792" s="417"/>
      <c r="Y792" s="417"/>
      <c r="Z792" s="417"/>
    </row>
    <row r="793" spans="1:26" ht="16" x14ac:dyDescent="0.2">
      <c r="A793" s="417"/>
      <c r="B793" s="453"/>
      <c r="C793" s="454"/>
      <c r="D793" s="446"/>
      <c r="E793" s="446"/>
      <c r="F793" s="446"/>
      <c r="G793" s="446"/>
      <c r="H793" s="446"/>
      <c r="I793" s="446"/>
      <c r="J793" s="417"/>
      <c r="K793" s="417"/>
      <c r="L793" s="417"/>
      <c r="M793" s="417"/>
      <c r="N793" s="417"/>
      <c r="O793" s="417"/>
      <c r="P793" s="417"/>
      <c r="Q793" s="417"/>
      <c r="R793" s="417"/>
      <c r="S793" s="417"/>
      <c r="T793" s="417"/>
      <c r="U793" s="417"/>
      <c r="V793" s="417"/>
      <c r="W793" s="417"/>
      <c r="X793" s="417"/>
      <c r="Y793" s="417"/>
      <c r="Z793" s="417"/>
    </row>
    <row r="794" spans="1:26" ht="16" x14ac:dyDescent="0.2">
      <c r="A794" s="417"/>
      <c r="B794" s="453"/>
      <c r="C794" s="454"/>
      <c r="D794" s="446"/>
      <c r="E794" s="446"/>
      <c r="F794" s="446"/>
      <c r="G794" s="446"/>
      <c r="H794" s="446"/>
      <c r="I794" s="446"/>
      <c r="J794" s="417"/>
      <c r="K794" s="417"/>
      <c r="L794" s="417"/>
      <c r="M794" s="417"/>
      <c r="N794" s="417"/>
      <c r="O794" s="417"/>
      <c r="P794" s="417"/>
      <c r="Q794" s="417"/>
      <c r="R794" s="417"/>
      <c r="S794" s="417"/>
      <c r="T794" s="417"/>
      <c r="U794" s="417"/>
      <c r="V794" s="417"/>
      <c r="W794" s="417"/>
      <c r="X794" s="417"/>
      <c r="Y794" s="417"/>
      <c r="Z794" s="417"/>
    </row>
    <row r="795" spans="1:26" ht="16" x14ac:dyDescent="0.2">
      <c r="A795" s="417"/>
      <c r="B795" s="453"/>
      <c r="C795" s="454"/>
      <c r="D795" s="446"/>
      <c r="E795" s="446"/>
      <c r="F795" s="446"/>
      <c r="G795" s="446"/>
      <c r="H795" s="446"/>
      <c r="I795" s="446"/>
      <c r="J795" s="417"/>
      <c r="K795" s="417"/>
      <c r="L795" s="417"/>
      <c r="M795" s="417"/>
      <c r="N795" s="417"/>
      <c r="O795" s="417"/>
      <c r="P795" s="417"/>
      <c r="Q795" s="417"/>
      <c r="R795" s="417"/>
      <c r="S795" s="417"/>
      <c r="T795" s="417"/>
      <c r="U795" s="417"/>
      <c r="V795" s="417"/>
      <c r="W795" s="417"/>
      <c r="X795" s="417"/>
      <c r="Y795" s="417"/>
      <c r="Z795" s="417"/>
    </row>
    <row r="796" spans="1:26" ht="16" x14ac:dyDescent="0.2">
      <c r="A796" s="417"/>
      <c r="B796" s="453"/>
      <c r="C796" s="454"/>
      <c r="D796" s="446"/>
      <c r="E796" s="446"/>
      <c r="F796" s="446"/>
      <c r="G796" s="446"/>
      <c r="H796" s="446"/>
      <c r="I796" s="446"/>
      <c r="J796" s="417"/>
      <c r="K796" s="417"/>
      <c r="L796" s="417"/>
      <c r="M796" s="417"/>
      <c r="N796" s="417"/>
      <c r="O796" s="417"/>
      <c r="P796" s="417"/>
      <c r="Q796" s="417"/>
      <c r="R796" s="417"/>
      <c r="S796" s="417"/>
      <c r="T796" s="417"/>
      <c r="U796" s="417"/>
      <c r="V796" s="417"/>
      <c r="W796" s="417"/>
      <c r="X796" s="417"/>
      <c r="Y796" s="417"/>
      <c r="Z796" s="417"/>
    </row>
    <row r="797" spans="1:26" ht="16" x14ac:dyDescent="0.2">
      <c r="A797" s="417"/>
      <c r="B797" s="453"/>
      <c r="C797" s="454"/>
      <c r="D797" s="446"/>
      <c r="E797" s="446"/>
      <c r="F797" s="446"/>
      <c r="G797" s="446"/>
      <c r="H797" s="446"/>
      <c r="I797" s="446"/>
      <c r="J797" s="417"/>
      <c r="K797" s="417"/>
      <c r="L797" s="417"/>
      <c r="M797" s="417"/>
      <c r="N797" s="417"/>
      <c r="O797" s="417"/>
      <c r="P797" s="417"/>
      <c r="Q797" s="417"/>
      <c r="R797" s="417"/>
      <c r="S797" s="417"/>
      <c r="T797" s="417"/>
      <c r="U797" s="417"/>
      <c r="V797" s="417"/>
      <c r="W797" s="417"/>
      <c r="X797" s="417"/>
      <c r="Y797" s="417"/>
      <c r="Z797" s="417"/>
    </row>
    <row r="798" spans="1:26" ht="16" x14ac:dyDescent="0.2">
      <c r="A798" s="417"/>
      <c r="B798" s="453"/>
      <c r="C798" s="454"/>
      <c r="D798" s="446"/>
      <c r="E798" s="446"/>
      <c r="F798" s="446"/>
      <c r="G798" s="446"/>
      <c r="H798" s="446"/>
      <c r="I798" s="446"/>
      <c r="J798" s="417"/>
      <c r="K798" s="417"/>
      <c r="L798" s="417"/>
      <c r="M798" s="417"/>
      <c r="N798" s="417"/>
      <c r="O798" s="417"/>
      <c r="P798" s="417"/>
      <c r="Q798" s="417"/>
      <c r="R798" s="417"/>
      <c r="S798" s="417"/>
      <c r="T798" s="417"/>
      <c r="U798" s="417"/>
      <c r="V798" s="417"/>
      <c r="W798" s="417"/>
      <c r="X798" s="417"/>
      <c r="Y798" s="417"/>
      <c r="Z798" s="417"/>
    </row>
    <row r="799" spans="1:26" ht="16" x14ac:dyDescent="0.2">
      <c r="A799" s="417"/>
      <c r="B799" s="453"/>
      <c r="C799" s="454"/>
      <c r="D799" s="446"/>
      <c r="E799" s="446"/>
      <c r="F799" s="446"/>
      <c r="G799" s="446"/>
      <c r="H799" s="446"/>
      <c r="I799" s="446"/>
      <c r="J799" s="417"/>
      <c r="K799" s="417"/>
      <c r="L799" s="417"/>
      <c r="M799" s="417"/>
      <c r="N799" s="417"/>
      <c r="O799" s="417"/>
      <c r="P799" s="417"/>
      <c r="Q799" s="417"/>
      <c r="R799" s="417"/>
      <c r="S799" s="417"/>
      <c r="T799" s="417"/>
      <c r="U799" s="417"/>
      <c r="V799" s="417"/>
      <c r="W799" s="417"/>
      <c r="X799" s="417"/>
      <c r="Y799" s="417"/>
      <c r="Z799" s="417"/>
    </row>
    <row r="800" spans="1:26" ht="16" x14ac:dyDescent="0.2">
      <c r="A800" s="417"/>
      <c r="B800" s="453"/>
      <c r="C800" s="454"/>
      <c r="D800" s="446"/>
      <c r="E800" s="446"/>
      <c r="F800" s="446"/>
      <c r="G800" s="446"/>
      <c r="H800" s="446"/>
      <c r="I800" s="446"/>
      <c r="J800" s="417"/>
      <c r="K800" s="417"/>
      <c r="L800" s="417"/>
      <c r="M800" s="417"/>
      <c r="N800" s="417"/>
      <c r="O800" s="417"/>
      <c r="P800" s="417"/>
      <c r="Q800" s="417"/>
      <c r="R800" s="417"/>
      <c r="S800" s="417"/>
      <c r="T800" s="417"/>
      <c r="U800" s="417"/>
      <c r="V800" s="417"/>
      <c r="W800" s="417"/>
      <c r="X800" s="417"/>
      <c r="Y800" s="417"/>
      <c r="Z800" s="417"/>
    </row>
    <row r="801" spans="1:26" ht="16" x14ac:dyDescent="0.2">
      <c r="A801" s="417"/>
      <c r="B801" s="453"/>
      <c r="C801" s="454"/>
      <c r="D801" s="446"/>
      <c r="E801" s="446"/>
      <c r="F801" s="446"/>
      <c r="G801" s="446"/>
      <c r="H801" s="446"/>
      <c r="I801" s="446"/>
      <c r="J801" s="417"/>
      <c r="K801" s="417"/>
      <c r="L801" s="417"/>
      <c r="M801" s="417"/>
      <c r="N801" s="417"/>
      <c r="O801" s="417"/>
      <c r="P801" s="417"/>
      <c r="Q801" s="417"/>
      <c r="R801" s="417"/>
      <c r="S801" s="417"/>
      <c r="T801" s="417"/>
      <c r="U801" s="417"/>
      <c r="V801" s="417"/>
      <c r="W801" s="417"/>
      <c r="X801" s="417"/>
      <c r="Y801" s="417"/>
      <c r="Z801" s="417"/>
    </row>
    <row r="802" spans="1:26" ht="16" x14ac:dyDescent="0.2">
      <c r="A802" s="417"/>
      <c r="B802" s="453"/>
      <c r="C802" s="454"/>
      <c r="D802" s="446"/>
      <c r="E802" s="446"/>
      <c r="F802" s="446"/>
      <c r="G802" s="446"/>
      <c r="H802" s="446"/>
      <c r="I802" s="446"/>
      <c r="J802" s="417"/>
      <c r="K802" s="417"/>
      <c r="L802" s="417"/>
      <c r="M802" s="417"/>
      <c r="N802" s="417"/>
      <c r="O802" s="417"/>
      <c r="P802" s="417"/>
      <c r="Q802" s="417"/>
      <c r="R802" s="417"/>
      <c r="S802" s="417"/>
      <c r="T802" s="417"/>
      <c r="U802" s="417"/>
      <c r="V802" s="417"/>
      <c r="W802" s="417"/>
      <c r="X802" s="417"/>
      <c r="Y802" s="417"/>
      <c r="Z802" s="417"/>
    </row>
    <row r="803" spans="1:26" ht="16" x14ac:dyDescent="0.2">
      <c r="A803" s="417"/>
      <c r="B803" s="453"/>
      <c r="C803" s="454"/>
      <c r="D803" s="446"/>
      <c r="E803" s="446"/>
      <c r="F803" s="446"/>
      <c r="G803" s="446"/>
      <c r="H803" s="446"/>
      <c r="I803" s="446"/>
      <c r="J803" s="417"/>
      <c r="K803" s="417"/>
      <c r="L803" s="417"/>
      <c r="M803" s="417"/>
      <c r="N803" s="417"/>
      <c r="O803" s="417"/>
      <c r="P803" s="417"/>
      <c r="Q803" s="417"/>
      <c r="R803" s="417"/>
      <c r="S803" s="417"/>
      <c r="T803" s="417"/>
      <c r="U803" s="417"/>
      <c r="V803" s="417"/>
      <c r="W803" s="417"/>
      <c r="X803" s="417"/>
      <c r="Y803" s="417"/>
      <c r="Z803" s="417"/>
    </row>
    <row r="804" spans="1:26" ht="16" x14ac:dyDescent="0.2">
      <c r="A804" s="417"/>
      <c r="B804" s="453"/>
      <c r="C804" s="454"/>
      <c r="D804" s="446"/>
      <c r="E804" s="446"/>
      <c r="F804" s="446"/>
      <c r="G804" s="446"/>
      <c r="H804" s="446"/>
      <c r="I804" s="446"/>
      <c r="J804" s="417"/>
      <c r="K804" s="417"/>
      <c r="L804" s="417"/>
      <c r="M804" s="417"/>
      <c r="N804" s="417"/>
      <c r="O804" s="417"/>
      <c r="P804" s="417"/>
      <c r="Q804" s="417"/>
      <c r="R804" s="417"/>
      <c r="S804" s="417"/>
      <c r="T804" s="417"/>
      <c r="U804" s="417"/>
      <c r="V804" s="417"/>
      <c r="W804" s="417"/>
      <c r="X804" s="417"/>
      <c r="Y804" s="417"/>
      <c r="Z804" s="417"/>
    </row>
    <row r="805" spans="1:26" ht="16" x14ac:dyDescent="0.2">
      <c r="A805" s="417"/>
      <c r="B805" s="453"/>
      <c r="C805" s="454"/>
      <c r="D805" s="446"/>
      <c r="E805" s="446"/>
      <c r="F805" s="446"/>
      <c r="G805" s="446"/>
      <c r="H805" s="446"/>
      <c r="I805" s="446"/>
      <c r="J805" s="417"/>
      <c r="K805" s="417"/>
      <c r="L805" s="417"/>
      <c r="M805" s="417"/>
      <c r="N805" s="417"/>
      <c r="O805" s="417"/>
      <c r="P805" s="417"/>
      <c r="Q805" s="417"/>
      <c r="R805" s="417"/>
      <c r="S805" s="417"/>
      <c r="T805" s="417"/>
      <c r="U805" s="417"/>
      <c r="V805" s="417"/>
      <c r="W805" s="417"/>
      <c r="X805" s="417"/>
      <c r="Y805" s="417"/>
      <c r="Z805" s="417"/>
    </row>
    <row r="806" spans="1:26" ht="16" x14ac:dyDescent="0.2">
      <c r="A806" s="417"/>
      <c r="B806" s="453"/>
      <c r="C806" s="454"/>
      <c r="D806" s="446"/>
      <c r="E806" s="446"/>
      <c r="F806" s="446"/>
      <c r="G806" s="446"/>
      <c r="H806" s="446"/>
      <c r="I806" s="446"/>
      <c r="J806" s="417"/>
      <c r="K806" s="417"/>
      <c r="L806" s="417"/>
      <c r="M806" s="417"/>
      <c r="N806" s="417"/>
      <c r="O806" s="417"/>
      <c r="P806" s="417"/>
      <c r="Q806" s="417"/>
      <c r="R806" s="417"/>
      <c r="S806" s="417"/>
      <c r="T806" s="417"/>
      <c r="U806" s="417"/>
      <c r="V806" s="417"/>
      <c r="W806" s="417"/>
      <c r="X806" s="417"/>
      <c r="Y806" s="417"/>
      <c r="Z806" s="417"/>
    </row>
    <row r="807" spans="1:26" ht="16" x14ac:dyDescent="0.2">
      <c r="A807" s="417"/>
      <c r="B807" s="453"/>
      <c r="C807" s="454"/>
      <c r="D807" s="446"/>
      <c r="E807" s="446"/>
      <c r="F807" s="446"/>
      <c r="G807" s="446"/>
      <c r="H807" s="446"/>
      <c r="I807" s="446"/>
      <c r="J807" s="417"/>
      <c r="K807" s="417"/>
      <c r="L807" s="417"/>
      <c r="M807" s="417"/>
      <c r="N807" s="417"/>
      <c r="O807" s="417"/>
      <c r="P807" s="417"/>
      <c r="Q807" s="417"/>
      <c r="R807" s="417"/>
      <c r="S807" s="417"/>
      <c r="T807" s="417"/>
      <c r="U807" s="417"/>
      <c r="V807" s="417"/>
      <c r="W807" s="417"/>
      <c r="X807" s="417"/>
      <c r="Y807" s="417"/>
      <c r="Z807" s="417"/>
    </row>
    <row r="808" spans="1:26" ht="16" x14ac:dyDescent="0.2">
      <c r="A808" s="417"/>
      <c r="B808" s="453"/>
      <c r="C808" s="454"/>
      <c r="D808" s="446"/>
      <c r="E808" s="446"/>
      <c r="F808" s="446"/>
      <c r="G808" s="446"/>
      <c r="H808" s="446"/>
      <c r="I808" s="446"/>
      <c r="J808" s="417"/>
      <c r="K808" s="417"/>
      <c r="L808" s="417"/>
      <c r="M808" s="417"/>
      <c r="N808" s="417"/>
      <c r="O808" s="417"/>
      <c r="P808" s="417"/>
      <c r="Q808" s="417"/>
      <c r="R808" s="417"/>
      <c r="S808" s="417"/>
      <c r="T808" s="417"/>
      <c r="U808" s="417"/>
      <c r="V808" s="417"/>
      <c r="W808" s="417"/>
      <c r="X808" s="417"/>
      <c r="Y808" s="417"/>
      <c r="Z808" s="417"/>
    </row>
    <row r="809" spans="1:26" ht="16" x14ac:dyDescent="0.2">
      <c r="A809" s="417"/>
      <c r="B809" s="453"/>
      <c r="C809" s="454"/>
      <c r="D809" s="446"/>
      <c r="E809" s="446"/>
      <c r="F809" s="446"/>
      <c r="G809" s="446"/>
      <c r="H809" s="446"/>
      <c r="I809" s="446"/>
      <c r="J809" s="417"/>
      <c r="K809" s="417"/>
      <c r="L809" s="417"/>
      <c r="M809" s="417"/>
      <c r="N809" s="417"/>
      <c r="O809" s="417"/>
      <c r="P809" s="417"/>
      <c r="Q809" s="417"/>
      <c r="R809" s="417"/>
      <c r="S809" s="417"/>
      <c r="T809" s="417"/>
      <c r="U809" s="417"/>
      <c r="V809" s="417"/>
      <c r="W809" s="417"/>
      <c r="X809" s="417"/>
      <c r="Y809" s="417"/>
      <c r="Z809" s="417"/>
    </row>
    <row r="810" spans="1:26" ht="16" x14ac:dyDescent="0.2">
      <c r="A810" s="417"/>
      <c r="B810" s="453"/>
      <c r="C810" s="454"/>
      <c r="D810" s="446"/>
      <c r="E810" s="446"/>
      <c r="F810" s="446"/>
      <c r="G810" s="446"/>
      <c r="H810" s="446"/>
      <c r="I810" s="446"/>
      <c r="J810" s="417"/>
      <c r="K810" s="417"/>
      <c r="L810" s="417"/>
      <c r="M810" s="417"/>
      <c r="N810" s="417"/>
      <c r="O810" s="417"/>
      <c r="P810" s="417"/>
      <c r="Q810" s="417"/>
      <c r="R810" s="417"/>
      <c r="S810" s="417"/>
      <c r="T810" s="417"/>
      <c r="U810" s="417"/>
      <c r="V810" s="417"/>
      <c r="W810" s="417"/>
      <c r="X810" s="417"/>
      <c r="Y810" s="417"/>
      <c r="Z810" s="417"/>
    </row>
    <row r="811" spans="1:26" ht="16" x14ac:dyDescent="0.2">
      <c r="A811" s="417"/>
      <c r="B811" s="453"/>
      <c r="C811" s="454"/>
      <c r="D811" s="446"/>
      <c r="E811" s="446"/>
      <c r="F811" s="446"/>
      <c r="G811" s="446"/>
      <c r="H811" s="446"/>
      <c r="I811" s="446"/>
      <c r="J811" s="417"/>
      <c r="K811" s="417"/>
      <c r="L811" s="417"/>
      <c r="M811" s="417"/>
      <c r="N811" s="417"/>
      <c r="O811" s="417"/>
      <c r="P811" s="417"/>
      <c r="Q811" s="417"/>
      <c r="R811" s="417"/>
      <c r="S811" s="417"/>
      <c r="T811" s="417"/>
      <c r="U811" s="417"/>
      <c r="V811" s="417"/>
      <c r="W811" s="417"/>
      <c r="X811" s="417"/>
      <c r="Y811" s="417"/>
      <c r="Z811" s="417"/>
    </row>
    <row r="812" spans="1:26" ht="16" x14ac:dyDescent="0.2">
      <c r="A812" s="417"/>
      <c r="B812" s="453"/>
      <c r="C812" s="454"/>
      <c r="D812" s="446"/>
      <c r="E812" s="446"/>
      <c r="F812" s="446"/>
      <c r="G812" s="446"/>
      <c r="H812" s="446"/>
      <c r="I812" s="446"/>
      <c r="J812" s="417"/>
      <c r="K812" s="417"/>
      <c r="L812" s="417"/>
      <c r="M812" s="417"/>
      <c r="N812" s="417"/>
      <c r="O812" s="417"/>
      <c r="P812" s="417"/>
      <c r="Q812" s="417"/>
      <c r="R812" s="417"/>
      <c r="S812" s="417"/>
      <c r="T812" s="417"/>
      <c r="U812" s="417"/>
      <c r="V812" s="417"/>
      <c r="W812" s="417"/>
      <c r="X812" s="417"/>
      <c r="Y812" s="417"/>
      <c r="Z812" s="417"/>
    </row>
    <row r="813" spans="1:26" ht="16" x14ac:dyDescent="0.2">
      <c r="A813" s="417"/>
      <c r="B813" s="453"/>
      <c r="C813" s="454"/>
      <c r="D813" s="446"/>
      <c r="E813" s="446"/>
      <c r="F813" s="446"/>
      <c r="G813" s="446"/>
      <c r="H813" s="446"/>
      <c r="I813" s="446"/>
      <c r="J813" s="417"/>
      <c r="K813" s="417"/>
      <c r="L813" s="417"/>
      <c r="M813" s="417"/>
      <c r="N813" s="417"/>
      <c r="O813" s="417"/>
      <c r="P813" s="417"/>
      <c r="Q813" s="417"/>
      <c r="R813" s="417"/>
      <c r="S813" s="417"/>
      <c r="T813" s="417"/>
      <c r="U813" s="417"/>
      <c r="V813" s="417"/>
      <c r="W813" s="417"/>
      <c r="X813" s="417"/>
      <c r="Y813" s="417"/>
      <c r="Z813" s="417"/>
    </row>
    <row r="814" spans="1:26" ht="16" x14ac:dyDescent="0.2">
      <c r="A814" s="417"/>
      <c r="B814" s="453"/>
      <c r="C814" s="454"/>
      <c r="D814" s="446"/>
      <c r="E814" s="446"/>
      <c r="F814" s="446"/>
      <c r="G814" s="446"/>
      <c r="H814" s="446"/>
      <c r="I814" s="446"/>
      <c r="J814" s="417"/>
      <c r="K814" s="417"/>
      <c r="L814" s="417"/>
      <c r="M814" s="417"/>
      <c r="N814" s="417"/>
      <c r="O814" s="417"/>
      <c r="P814" s="417"/>
      <c r="Q814" s="417"/>
      <c r="R814" s="417"/>
      <c r="S814" s="417"/>
      <c r="T814" s="417"/>
      <c r="U814" s="417"/>
      <c r="V814" s="417"/>
      <c r="W814" s="417"/>
      <c r="X814" s="417"/>
      <c r="Y814" s="417"/>
      <c r="Z814" s="417"/>
    </row>
    <row r="815" spans="1:26" ht="16" x14ac:dyDescent="0.2">
      <c r="A815" s="417"/>
      <c r="B815" s="453"/>
      <c r="C815" s="454"/>
      <c r="D815" s="446"/>
      <c r="E815" s="446"/>
      <c r="F815" s="446"/>
      <c r="G815" s="446"/>
      <c r="H815" s="446"/>
      <c r="I815" s="446"/>
      <c r="J815" s="417"/>
      <c r="K815" s="417"/>
      <c r="L815" s="417"/>
      <c r="M815" s="417"/>
      <c r="N815" s="417"/>
      <c r="O815" s="417"/>
      <c r="P815" s="417"/>
      <c r="Q815" s="417"/>
      <c r="R815" s="417"/>
      <c r="S815" s="417"/>
      <c r="T815" s="417"/>
      <c r="U815" s="417"/>
      <c r="V815" s="417"/>
      <c r="W815" s="417"/>
      <c r="X815" s="417"/>
      <c r="Y815" s="417"/>
      <c r="Z815" s="417"/>
    </row>
    <row r="816" spans="1:26" ht="16" x14ac:dyDescent="0.2">
      <c r="A816" s="417"/>
      <c r="B816" s="453"/>
      <c r="C816" s="454"/>
      <c r="D816" s="446"/>
      <c r="E816" s="446"/>
      <c r="F816" s="446"/>
      <c r="G816" s="446"/>
      <c r="H816" s="446"/>
      <c r="I816" s="446"/>
      <c r="J816" s="417"/>
      <c r="K816" s="417"/>
      <c r="L816" s="417"/>
      <c r="M816" s="417"/>
      <c r="N816" s="417"/>
      <c r="O816" s="417"/>
      <c r="P816" s="417"/>
      <c r="Q816" s="417"/>
      <c r="R816" s="417"/>
      <c r="S816" s="417"/>
      <c r="T816" s="417"/>
      <c r="U816" s="417"/>
      <c r="V816" s="417"/>
      <c r="W816" s="417"/>
      <c r="X816" s="417"/>
      <c r="Y816" s="417"/>
      <c r="Z816" s="417"/>
    </row>
    <row r="817" spans="1:26" ht="16" x14ac:dyDescent="0.2">
      <c r="A817" s="417"/>
      <c r="B817" s="453"/>
      <c r="C817" s="454"/>
      <c r="D817" s="446"/>
      <c r="E817" s="446"/>
      <c r="F817" s="446"/>
      <c r="G817" s="446"/>
      <c r="H817" s="446"/>
      <c r="I817" s="446"/>
      <c r="J817" s="417"/>
      <c r="K817" s="417"/>
      <c r="L817" s="417"/>
      <c r="M817" s="417"/>
      <c r="N817" s="417"/>
      <c r="O817" s="417"/>
      <c r="P817" s="417"/>
      <c r="Q817" s="417"/>
      <c r="R817" s="417"/>
      <c r="S817" s="417"/>
      <c r="T817" s="417"/>
      <c r="U817" s="417"/>
      <c r="V817" s="417"/>
      <c r="W817" s="417"/>
      <c r="X817" s="417"/>
      <c r="Y817" s="417"/>
      <c r="Z817" s="417"/>
    </row>
    <row r="818" spans="1:26" ht="16" x14ac:dyDescent="0.2">
      <c r="A818" s="417"/>
      <c r="B818" s="453"/>
      <c r="C818" s="454"/>
      <c r="D818" s="446"/>
      <c r="E818" s="446"/>
      <c r="F818" s="446"/>
      <c r="G818" s="446"/>
      <c r="H818" s="446"/>
      <c r="I818" s="446"/>
      <c r="J818" s="417"/>
      <c r="K818" s="417"/>
      <c r="L818" s="417"/>
      <c r="M818" s="417"/>
      <c r="N818" s="417"/>
      <c r="O818" s="417"/>
      <c r="P818" s="417"/>
      <c r="Q818" s="417"/>
      <c r="R818" s="417"/>
      <c r="S818" s="417"/>
      <c r="T818" s="417"/>
      <c r="U818" s="417"/>
      <c r="V818" s="417"/>
      <c r="W818" s="417"/>
      <c r="X818" s="417"/>
      <c r="Y818" s="417"/>
      <c r="Z818" s="417"/>
    </row>
    <row r="819" spans="1:26" ht="16" x14ac:dyDescent="0.2">
      <c r="A819" s="417"/>
      <c r="B819" s="453"/>
      <c r="C819" s="454"/>
      <c r="D819" s="446"/>
      <c r="E819" s="446"/>
      <c r="F819" s="446"/>
      <c r="G819" s="446"/>
      <c r="H819" s="446"/>
      <c r="I819" s="446"/>
      <c r="J819" s="417"/>
      <c r="K819" s="417"/>
      <c r="L819" s="417"/>
      <c r="M819" s="417"/>
      <c r="N819" s="417"/>
      <c r="O819" s="417"/>
      <c r="P819" s="417"/>
      <c r="Q819" s="417"/>
      <c r="R819" s="417"/>
      <c r="S819" s="417"/>
      <c r="T819" s="417"/>
      <c r="U819" s="417"/>
      <c r="V819" s="417"/>
      <c r="W819" s="417"/>
      <c r="X819" s="417"/>
      <c r="Y819" s="417"/>
      <c r="Z819" s="417"/>
    </row>
    <row r="820" spans="1:26" ht="16" x14ac:dyDescent="0.2">
      <c r="A820" s="417"/>
      <c r="B820" s="453"/>
      <c r="C820" s="454"/>
      <c r="D820" s="446"/>
      <c r="E820" s="446"/>
      <c r="F820" s="446"/>
      <c r="G820" s="446"/>
      <c r="H820" s="446"/>
      <c r="I820" s="446"/>
      <c r="J820" s="417"/>
      <c r="K820" s="417"/>
      <c r="L820" s="417"/>
      <c r="M820" s="417"/>
      <c r="N820" s="417"/>
      <c r="O820" s="417"/>
      <c r="P820" s="417"/>
      <c r="Q820" s="417"/>
      <c r="R820" s="417"/>
      <c r="S820" s="417"/>
      <c r="T820" s="417"/>
      <c r="U820" s="417"/>
      <c r="V820" s="417"/>
      <c r="W820" s="417"/>
      <c r="X820" s="417"/>
      <c r="Y820" s="417"/>
      <c r="Z820" s="417"/>
    </row>
    <row r="821" spans="1:26" ht="16" x14ac:dyDescent="0.2">
      <c r="A821" s="417"/>
      <c r="B821" s="453"/>
      <c r="C821" s="454"/>
      <c r="D821" s="446"/>
      <c r="E821" s="446"/>
      <c r="F821" s="446"/>
      <c r="G821" s="446"/>
      <c r="H821" s="446"/>
      <c r="I821" s="446"/>
      <c r="J821" s="417"/>
      <c r="K821" s="417"/>
      <c r="L821" s="417"/>
      <c r="M821" s="417"/>
      <c r="N821" s="417"/>
      <c r="O821" s="417"/>
      <c r="P821" s="417"/>
      <c r="Q821" s="417"/>
      <c r="R821" s="417"/>
      <c r="S821" s="417"/>
      <c r="T821" s="417"/>
      <c r="U821" s="417"/>
      <c r="V821" s="417"/>
      <c r="W821" s="417"/>
      <c r="X821" s="417"/>
      <c r="Y821" s="417"/>
      <c r="Z821" s="417"/>
    </row>
    <row r="822" spans="1:26" ht="16" x14ac:dyDescent="0.2">
      <c r="A822" s="417"/>
      <c r="B822" s="453"/>
      <c r="C822" s="454"/>
      <c r="D822" s="446"/>
      <c r="E822" s="446"/>
      <c r="F822" s="446"/>
      <c r="G822" s="446"/>
      <c r="H822" s="446"/>
      <c r="I822" s="446"/>
      <c r="J822" s="417"/>
      <c r="K822" s="417"/>
      <c r="L822" s="417"/>
      <c r="M822" s="417"/>
      <c r="N822" s="417"/>
      <c r="O822" s="417"/>
      <c r="P822" s="417"/>
      <c r="Q822" s="417"/>
      <c r="R822" s="417"/>
      <c r="S822" s="417"/>
      <c r="T822" s="417"/>
      <c r="U822" s="417"/>
      <c r="V822" s="417"/>
      <c r="W822" s="417"/>
      <c r="X822" s="417"/>
      <c r="Y822" s="417"/>
      <c r="Z822" s="417"/>
    </row>
    <row r="823" spans="1:26" ht="16" x14ac:dyDescent="0.2">
      <c r="A823" s="417"/>
      <c r="B823" s="453"/>
      <c r="C823" s="454"/>
      <c r="D823" s="446"/>
      <c r="E823" s="446"/>
      <c r="F823" s="446"/>
      <c r="G823" s="446"/>
      <c r="H823" s="446"/>
      <c r="I823" s="446"/>
      <c r="J823" s="417"/>
      <c r="K823" s="417"/>
      <c r="L823" s="417"/>
      <c r="M823" s="417"/>
      <c r="N823" s="417"/>
      <c r="O823" s="417"/>
      <c r="P823" s="417"/>
      <c r="Q823" s="417"/>
      <c r="R823" s="417"/>
      <c r="S823" s="417"/>
      <c r="T823" s="417"/>
      <c r="U823" s="417"/>
      <c r="V823" s="417"/>
      <c r="W823" s="417"/>
      <c r="X823" s="417"/>
      <c r="Y823" s="417"/>
      <c r="Z823" s="417"/>
    </row>
    <row r="824" spans="1:26" ht="16" x14ac:dyDescent="0.2">
      <c r="A824" s="417"/>
      <c r="B824" s="453"/>
      <c r="C824" s="454"/>
      <c r="D824" s="446"/>
      <c r="E824" s="446"/>
      <c r="F824" s="446"/>
      <c r="G824" s="446"/>
      <c r="H824" s="446"/>
      <c r="I824" s="446"/>
      <c r="J824" s="417"/>
      <c r="K824" s="417"/>
      <c r="L824" s="417"/>
      <c r="M824" s="417"/>
      <c r="N824" s="417"/>
      <c r="O824" s="417"/>
      <c r="P824" s="417"/>
      <c r="Q824" s="417"/>
      <c r="R824" s="417"/>
      <c r="S824" s="417"/>
      <c r="T824" s="417"/>
      <c r="U824" s="417"/>
      <c r="V824" s="417"/>
      <c r="W824" s="417"/>
      <c r="X824" s="417"/>
      <c r="Y824" s="417"/>
      <c r="Z824" s="417"/>
    </row>
    <row r="825" spans="1:26" ht="16" x14ac:dyDescent="0.2">
      <c r="A825" s="417"/>
      <c r="B825" s="453"/>
      <c r="C825" s="454"/>
      <c r="D825" s="446"/>
      <c r="E825" s="446"/>
      <c r="F825" s="446"/>
      <c r="G825" s="446"/>
      <c r="H825" s="446"/>
      <c r="I825" s="446"/>
      <c r="J825" s="417"/>
      <c r="K825" s="417"/>
      <c r="L825" s="417"/>
      <c r="M825" s="417"/>
      <c r="N825" s="417"/>
      <c r="O825" s="417"/>
      <c r="P825" s="417"/>
      <c r="Q825" s="417"/>
      <c r="R825" s="417"/>
      <c r="S825" s="417"/>
      <c r="T825" s="417"/>
      <c r="U825" s="417"/>
      <c r="V825" s="417"/>
      <c r="W825" s="417"/>
      <c r="X825" s="417"/>
      <c r="Y825" s="417"/>
      <c r="Z825" s="417"/>
    </row>
    <row r="826" spans="1:26" ht="16" x14ac:dyDescent="0.2">
      <c r="A826" s="417"/>
      <c r="B826" s="453"/>
      <c r="C826" s="454"/>
      <c r="D826" s="446"/>
      <c r="E826" s="446"/>
      <c r="F826" s="446"/>
      <c r="G826" s="446"/>
      <c r="H826" s="446"/>
      <c r="I826" s="446"/>
      <c r="J826" s="417"/>
      <c r="K826" s="417"/>
      <c r="L826" s="417"/>
      <c r="M826" s="417"/>
      <c r="N826" s="417"/>
      <c r="O826" s="417"/>
      <c r="P826" s="417"/>
      <c r="Q826" s="417"/>
      <c r="R826" s="417"/>
      <c r="S826" s="417"/>
      <c r="T826" s="417"/>
      <c r="U826" s="417"/>
      <c r="V826" s="417"/>
      <c r="W826" s="417"/>
      <c r="X826" s="417"/>
      <c r="Y826" s="417"/>
      <c r="Z826" s="417"/>
    </row>
    <row r="827" spans="1:26" ht="16" x14ac:dyDescent="0.2">
      <c r="A827" s="417"/>
      <c r="B827" s="453"/>
      <c r="C827" s="454"/>
      <c r="D827" s="446"/>
      <c r="E827" s="446"/>
      <c r="F827" s="446"/>
      <c r="G827" s="446"/>
      <c r="H827" s="446"/>
      <c r="I827" s="446"/>
      <c r="J827" s="417"/>
      <c r="K827" s="417"/>
      <c r="L827" s="417"/>
      <c r="M827" s="417"/>
      <c r="N827" s="417"/>
      <c r="O827" s="417"/>
      <c r="P827" s="417"/>
      <c r="Q827" s="417"/>
      <c r="R827" s="417"/>
      <c r="S827" s="417"/>
      <c r="T827" s="417"/>
      <c r="U827" s="417"/>
      <c r="V827" s="417"/>
      <c r="W827" s="417"/>
      <c r="X827" s="417"/>
      <c r="Y827" s="417"/>
      <c r="Z827" s="417"/>
    </row>
    <row r="828" spans="1:26" ht="16" x14ac:dyDescent="0.2">
      <c r="A828" s="417"/>
      <c r="B828" s="453"/>
      <c r="C828" s="454"/>
      <c r="D828" s="446"/>
      <c r="E828" s="446"/>
      <c r="F828" s="446"/>
      <c r="G828" s="446"/>
      <c r="H828" s="446"/>
      <c r="I828" s="446"/>
      <c r="J828" s="417"/>
      <c r="K828" s="417"/>
      <c r="L828" s="417"/>
      <c r="M828" s="417"/>
      <c r="N828" s="417"/>
      <c r="O828" s="417"/>
      <c r="P828" s="417"/>
      <c r="Q828" s="417"/>
      <c r="R828" s="417"/>
      <c r="S828" s="417"/>
      <c r="T828" s="417"/>
      <c r="U828" s="417"/>
      <c r="V828" s="417"/>
      <c r="W828" s="417"/>
      <c r="X828" s="417"/>
      <c r="Y828" s="417"/>
      <c r="Z828" s="417"/>
    </row>
    <row r="829" spans="1:26" ht="16" x14ac:dyDescent="0.2">
      <c r="A829" s="417"/>
      <c r="B829" s="453"/>
      <c r="C829" s="454"/>
      <c r="D829" s="446"/>
      <c r="E829" s="446"/>
      <c r="F829" s="446"/>
      <c r="G829" s="446"/>
      <c r="H829" s="446"/>
      <c r="I829" s="446"/>
      <c r="J829" s="417"/>
      <c r="K829" s="417"/>
      <c r="L829" s="417"/>
      <c r="M829" s="417"/>
      <c r="N829" s="417"/>
      <c r="O829" s="417"/>
      <c r="P829" s="417"/>
      <c r="Q829" s="417"/>
      <c r="R829" s="417"/>
      <c r="S829" s="417"/>
      <c r="T829" s="417"/>
      <c r="U829" s="417"/>
      <c r="V829" s="417"/>
      <c r="W829" s="417"/>
      <c r="X829" s="417"/>
      <c r="Y829" s="417"/>
      <c r="Z829" s="417"/>
    </row>
    <row r="830" spans="1:26" ht="16" x14ac:dyDescent="0.2">
      <c r="A830" s="417"/>
      <c r="B830" s="453"/>
      <c r="C830" s="454"/>
      <c r="D830" s="446"/>
      <c r="E830" s="446"/>
      <c r="F830" s="446"/>
      <c r="G830" s="446"/>
      <c r="H830" s="446"/>
      <c r="I830" s="446"/>
      <c r="J830" s="417"/>
      <c r="K830" s="417"/>
      <c r="L830" s="417"/>
      <c r="M830" s="417"/>
      <c r="N830" s="417"/>
      <c r="O830" s="417"/>
      <c r="P830" s="417"/>
      <c r="Q830" s="417"/>
      <c r="R830" s="417"/>
      <c r="S830" s="417"/>
      <c r="T830" s="417"/>
      <c r="U830" s="417"/>
      <c r="V830" s="417"/>
      <c r="W830" s="417"/>
      <c r="X830" s="417"/>
      <c r="Y830" s="417"/>
      <c r="Z830" s="417"/>
    </row>
    <row r="831" spans="1:26" ht="16" x14ac:dyDescent="0.2">
      <c r="A831" s="417"/>
      <c r="B831" s="453"/>
      <c r="C831" s="454"/>
      <c r="D831" s="446"/>
      <c r="E831" s="446"/>
      <c r="F831" s="446"/>
      <c r="G831" s="446"/>
      <c r="H831" s="446"/>
      <c r="I831" s="446"/>
      <c r="J831" s="417"/>
      <c r="K831" s="417"/>
      <c r="L831" s="417"/>
      <c r="M831" s="417"/>
      <c r="N831" s="417"/>
      <c r="O831" s="417"/>
      <c r="P831" s="417"/>
      <c r="Q831" s="417"/>
      <c r="R831" s="417"/>
      <c r="S831" s="417"/>
      <c r="T831" s="417"/>
      <c r="U831" s="417"/>
      <c r="V831" s="417"/>
      <c r="W831" s="417"/>
      <c r="X831" s="417"/>
      <c r="Y831" s="417"/>
      <c r="Z831" s="417"/>
    </row>
    <row r="832" spans="1:26" ht="16" x14ac:dyDescent="0.2">
      <c r="A832" s="417"/>
      <c r="B832" s="453"/>
      <c r="C832" s="454"/>
      <c r="D832" s="446"/>
      <c r="E832" s="446"/>
      <c r="F832" s="446"/>
      <c r="G832" s="446"/>
      <c r="H832" s="446"/>
      <c r="I832" s="446"/>
      <c r="J832" s="417"/>
      <c r="K832" s="417"/>
      <c r="L832" s="417"/>
      <c r="M832" s="417"/>
      <c r="N832" s="417"/>
      <c r="O832" s="417"/>
      <c r="P832" s="417"/>
      <c r="Q832" s="417"/>
      <c r="R832" s="417"/>
      <c r="S832" s="417"/>
      <c r="T832" s="417"/>
      <c r="U832" s="417"/>
      <c r="V832" s="417"/>
      <c r="W832" s="417"/>
      <c r="X832" s="417"/>
      <c r="Y832" s="417"/>
      <c r="Z832" s="417"/>
    </row>
    <row r="833" spans="1:26" ht="16" x14ac:dyDescent="0.2">
      <c r="A833" s="417"/>
      <c r="B833" s="453"/>
      <c r="C833" s="454"/>
      <c r="D833" s="446"/>
      <c r="E833" s="446"/>
      <c r="F833" s="446"/>
      <c r="G833" s="446"/>
      <c r="H833" s="446"/>
      <c r="I833" s="446"/>
      <c r="J833" s="417"/>
      <c r="K833" s="417"/>
      <c r="L833" s="417"/>
      <c r="M833" s="417"/>
      <c r="N833" s="417"/>
      <c r="O833" s="417"/>
      <c r="P833" s="417"/>
      <c r="Q833" s="417"/>
      <c r="R833" s="417"/>
      <c r="S833" s="417"/>
      <c r="T833" s="417"/>
      <c r="U833" s="417"/>
      <c r="V833" s="417"/>
      <c r="W833" s="417"/>
      <c r="X833" s="417"/>
      <c r="Y833" s="417"/>
      <c r="Z833" s="417"/>
    </row>
    <row r="834" spans="1:26" ht="16" x14ac:dyDescent="0.2">
      <c r="A834" s="417"/>
      <c r="B834" s="453"/>
      <c r="C834" s="454"/>
      <c r="D834" s="446"/>
      <c r="E834" s="446"/>
      <c r="F834" s="446"/>
      <c r="G834" s="446"/>
      <c r="H834" s="446"/>
      <c r="I834" s="446"/>
      <c r="J834" s="417"/>
      <c r="K834" s="417"/>
      <c r="L834" s="417"/>
      <c r="M834" s="417"/>
      <c r="N834" s="417"/>
      <c r="O834" s="417"/>
      <c r="P834" s="417"/>
      <c r="Q834" s="417"/>
      <c r="R834" s="417"/>
      <c r="S834" s="417"/>
      <c r="T834" s="417"/>
      <c r="U834" s="417"/>
      <c r="V834" s="417"/>
      <c r="W834" s="417"/>
      <c r="X834" s="417"/>
      <c r="Y834" s="417"/>
      <c r="Z834" s="417"/>
    </row>
    <row r="835" spans="1:26" ht="16" x14ac:dyDescent="0.2">
      <c r="A835" s="417"/>
      <c r="B835" s="453"/>
      <c r="C835" s="454"/>
      <c r="D835" s="446"/>
      <c r="E835" s="446"/>
      <c r="F835" s="446"/>
      <c r="G835" s="446"/>
      <c r="H835" s="446"/>
      <c r="I835" s="446"/>
      <c r="J835" s="417"/>
      <c r="K835" s="417"/>
      <c r="L835" s="417"/>
      <c r="M835" s="417"/>
      <c r="N835" s="417"/>
      <c r="O835" s="417"/>
      <c r="P835" s="417"/>
      <c r="Q835" s="417"/>
      <c r="R835" s="417"/>
      <c r="S835" s="417"/>
      <c r="T835" s="417"/>
      <c r="U835" s="417"/>
      <c r="V835" s="417"/>
      <c r="W835" s="417"/>
      <c r="X835" s="417"/>
      <c r="Y835" s="417"/>
      <c r="Z835" s="417"/>
    </row>
    <row r="836" spans="1:26" ht="16" x14ac:dyDescent="0.2">
      <c r="A836" s="417"/>
      <c r="B836" s="453"/>
      <c r="C836" s="454"/>
      <c r="D836" s="446"/>
      <c r="E836" s="446"/>
      <c r="F836" s="446"/>
      <c r="G836" s="446"/>
      <c r="H836" s="446"/>
      <c r="I836" s="446"/>
      <c r="J836" s="417"/>
      <c r="K836" s="417"/>
      <c r="L836" s="417"/>
      <c r="M836" s="417"/>
      <c r="N836" s="417"/>
      <c r="O836" s="417"/>
      <c r="P836" s="417"/>
      <c r="Q836" s="417"/>
      <c r="R836" s="417"/>
      <c r="S836" s="417"/>
      <c r="T836" s="417"/>
      <c r="U836" s="417"/>
      <c r="V836" s="417"/>
      <c r="W836" s="417"/>
      <c r="X836" s="417"/>
      <c r="Y836" s="417"/>
      <c r="Z836" s="417"/>
    </row>
    <row r="837" spans="1:26" ht="16" x14ac:dyDescent="0.2">
      <c r="A837" s="417"/>
      <c r="B837" s="453"/>
      <c r="C837" s="454"/>
      <c r="D837" s="446"/>
      <c r="E837" s="446"/>
      <c r="F837" s="446"/>
      <c r="G837" s="446"/>
      <c r="H837" s="446"/>
      <c r="I837" s="446"/>
      <c r="J837" s="417"/>
      <c r="K837" s="417"/>
      <c r="L837" s="417"/>
      <c r="M837" s="417"/>
      <c r="N837" s="417"/>
      <c r="O837" s="417"/>
      <c r="P837" s="417"/>
      <c r="Q837" s="417"/>
      <c r="R837" s="417"/>
      <c r="S837" s="417"/>
      <c r="T837" s="417"/>
      <c r="U837" s="417"/>
      <c r="V837" s="417"/>
      <c r="W837" s="417"/>
      <c r="X837" s="417"/>
      <c r="Y837" s="417"/>
      <c r="Z837" s="417"/>
    </row>
    <row r="838" spans="1:26" ht="16" x14ac:dyDescent="0.2">
      <c r="A838" s="417"/>
      <c r="B838" s="453"/>
      <c r="C838" s="454"/>
      <c r="D838" s="446"/>
      <c r="E838" s="446"/>
      <c r="F838" s="446"/>
      <c r="G838" s="446"/>
      <c r="H838" s="446"/>
      <c r="I838" s="446"/>
      <c r="J838" s="417"/>
      <c r="K838" s="417"/>
      <c r="L838" s="417"/>
      <c r="M838" s="417"/>
      <c r="N838" s="417"/>
      <c r="O838" s="417"/>
      <c r="P838" s="417"/>
      <c r="Q838" s="417"/>
      <c r="R838" s="417"/>
      <c r="S838" s="417"/>
      <c r="T838" s="417"/>
      <c r="U838" s="417"/>
      <c r="V838" s="417"/>
      <c r="W838" s="417"/>
      <c r="X838" s="417"/>
      <c r="Y838" s="417"/>
      <c r="Z838" s="417"/>
    </row>
    <row r="839" spans="1:26" ht="16" x14ac:dyDescent="0.2">
      <c r="A839" s="417"/>
      <c r="B839" s="453"/>
      <c r="C839" s="454"/>
      <c r="D839" s="446"/>
      <c r="E839" s="446"/>
      <c r="F839" s="446"/>
      <c r="G839" s="446"/>
      <c r="H839" s="446"/>
      <c r="I839" s="446"/>
      <c r="J839" s="417"/>
      <c r="K839" s="417"/>
      <c r="L839" s="417"/>
      <c r="M839" s="417"/>
      <c r="N839" s="417"/>
      <c r="O839" s="417"/>
      <c r="P839" s="417"/>
      <c r="Q839" s="417"/>
      <c r="R839" s="417"/>
      <c r="S839" s="417"/>
      <c r="T839" s="417"/>
      <c r="U839" s="417"/>
      <c r="V839" s="417"/>
      <c r="W839" s="417"/>
      <c r="X839" s="417"/>
      <c r="Y839" s="417"/>
      <c r="Z839" s="417"/>
    </row>
    <row r="840" spans="1:26" ht="16" x14ac:dyDescent="0.2">
      <c r="A840" s="417"/>
      <c r="B840" s="453"/>
      <c r="C840" s="454"/>
      <c r="D840" s="446"/>
      <c r="E840" s="446"/>
      <c r="F840" s="446"/>
      <c r="G840" s="446"/>
      <c r="H840" s="446"/>
      <c r="I840" s="446"/>
      <c r="J840" s="417"/>
      <c r="K840" s="417"/>
      <c r="L840" s="417"/>
      <c r="M840" s="417"/>
      <c r="N840" s="417"/>
      <c r="O840" s="417"/>
      <c r="P840" s="417"/>
      <c r="Q840" s="417"/>
      <c r="R840" s="417"/>
      <c r="S840" s="417"/>
      <c r="T840" s="417"/>
      <c r="U840" s="417"/>
      <c r="V840" s="417"/>
      <c r="W840" s="417"/>
      <c r="X840" s="417"/>
      <c r="Y840" s="417"/>
      <c r="Z840" s="417"/>
    </row>
    <row r="841" spans="1:26" ht="16" x14ac:dyDescent="0.2">
      <c r="A841" s="417"/>
      <c r="B841" s="453"/>
      <c r="C841" s="454"/>
      <c r="D841" s="446"/>
      <c r="E841" s="446"/>
      <c r="F841" s="446"/>
      <c r="G841" s="446"/>
      <c r="H841" s="446"/>
      <c r="I841" s="446"/>
      <c r="J841" s="417"/>
      <c r="K841" s="417"/>
      <c r="L841" s="417"/>
      <c r="M841" s="417"/>
      <c r="N841" s="417"/>
      <c r="O841" s="417"/>
      <c r="P841" s="417"/>
      <c r="Q841" s="417"/>
      <c r="R841" s="417"/>
      <c r="S841" s="417"/>
      <c r="T841" s="417"/>
      <c r="U841" s="417"/>
      <c r="V841" s="417"/>
      <c r="W841" s="417"/>
      <c r="X841" s="417"/>
      <c r="Y841" s="417"/>
      <c r="Z841" s="417"/>
    </row>
    <row r="842" spans="1:26" ht="16" x14ac:dyDescent="0.2">
      <c r="A842" s="417"/>
      <c r="B842" s="453"/>
      <c r="C842" s="454"/>
      <c r="D842" s="446"/>
      <c r="E842" s="446"/>
      <c r="F842" s="446"/>
      <c r="G842" s="446"/>
      <c r="H842" s="446"/>
      <c r="I842" s="446"/>
      <c r="J842" s="417"/>
      <c r="K842" s="417"/>
      <c r="L842" s="417"/>
      <c r="M842" s="417"/>
      <c r="N842" s="417"/>
      <c r="O842" s="417"/>
      <c r="P842" s="417"/>
      <c r="Q842" s="417"/>
      <c r="R842" s="417"/>
      <c r="S842" s="417"/>
      <c r="T842" s="417"/>
      <c r="U842" s="417"/>
      <c r="V842" s="417"/>
      <c r="W842" s="417"/>
      <c r="X842" s="417"/>
      <c r="Y842" s="417"/>
      <c r="Z842" s="417"/>
    </row>
    <row r="843" spans="1:26" ht="16" x14ac:dyDescent="0.2">
      <c r="A843" s="417"/>
      <c r="B843" s="453"/>
      <c r="C843" s="454"/>
      <c r="D843" s="446"/>
      <c r="E843" s="446"/>
      <c r="F843" s="446"/>
      <c r="G843" s="446"/>
      <c r="H843" s="446"/>
      <c r="I843" s="446"/>
      <c r="J843" s="417"/>
      <c r="K843" s="417"/>
      <c r="L843" s="417"/>
      <c r="M843" s="417"/>
      <c r="N843" s="417"/>
      <c r="O843" s="417"/>
      <c r="P843" s="417"/>
      <c r="Q843" s="417"/>
      <c r="R843" s="417"/>
      <c r="S843" s="417"/>
      <c r="T843" s="417"/>
      <c r="U843" s="417"/>
      <c r="V843" s="417"/>
      <c r="W843" s="417"/>
      <c r="X843" s="417"/>
      <c r="Y843" s="417"/>
      <c r="Z843" s="417"/>
    </row>
    <row r="844" spans="1:26" ht="16" x14ac:dyDescent="0.2">
      <c r="A844" s="417"/>
      <c r="B844" s="453"/>
      <c r="C844" s="454"/>
      <c r="D844" s="446"/>
      <c r="E844" s="446"/>
      <c r="F844" s="446"/>
      <c r="G844" s="446"/>
      <c r="H844" s="446"/>
      <c r="I844" s="446"/>
      <c r="J844" s="417"/>
      <c r="K844" s="417"/>
      <c r="L844" s="417"/>
      <c r="M844" s="417"/>
      <c r="N844" s="417"/>
      <c r="O844" s="417"/>
      <c r="P844" s="417"/>
      <c r="Q844" s="417"/>
      <c r="R844" s="417"/>
      <c r="S844" s="417"/>
      <c r="T844" s="417"/>
      <c r="U844" s="417"/>
      <c r="V844" s="417"/>
      <c r="W844" s="417"/>
      <c r="X844" s="417"/>
      <c r="Y844" s="417"/>
      <c r="Z844" s="417"/>
    </row>
    <row r="845" spans="1:26" ht="16" x14ac:dyDescent="0.2">
      <c r="A845" s="417"/>
      <c r="B845" s="453"/>
      <c r="C845" s="454"/>
      <c r="D845" s="446"/>
      <c r="E845" s="446"/>
      <c r="F845" s="446"/>
      <c r="G845" s="446"/>
      <c r="H845" s="446"/>
      <c r="I845" s="446"/>
      <c r="J845" s="417"/>
      <c r="K845" s="417"/>
      <c r="L845" s="417"/>
      <c r="M845" s="417"/>
      <c r="N845" s="417"/>
      <c r="O845" s="417"/>
      <c r="P845" s="417"/>
      <c r="Q845" s="417"/>
      <c r="R845" s="417"/>
      <c r="S845" s="417"/>
      <c r="T845" s="417"/>
      <c r="U845" s="417"/>
      <c r="V845" s="417"/>
      <c r="W845" s="417"/>
      <c r="X845" s="417"/>
      <c r="Y845" s="417"/>
      <c r="Z845" s="417"/>
    </row>
    <row r="846" spans="1:26" ht="16" x14ac:dyDescent="0.2">
      <c r="A846" s="417"/>
      <c r="B846" s="453"/>
      <c r="C846" s="454"/>
      <c r="D846" s="446"/>
      <c r="E846" s="446"/>
      <c r="F846" s="446"/>
      <c r="G846" s="446"/>
      <c r="H846" s="446"/>
      <c r="I846" s="446"/>
      <c r="J846" s="417"/>
      <c r="K846" s="417"/>
      <c r="L846" s="417"/>
      <c r="M846" s="417"/>
      <c r="N846" s="417"/>
      <c r="O846" s="417"/>
      <c r="P846" s="417"/>
      <c r="Q846" s="417"/>
      <c r="R846" s="417"/>
      <c r="S846" s="417"/>
      <c r="T846" s="417"/>
      <c r="U846" s="417"/>
      <c r="V846" s="417"/>
      <c r="W846" s="417"/>
      <c r="X846" s="417"/>
      <c r="Y846" s="417"/>
      <c r="Z846" s="417"/>
    </row>
    <row r="847" spans="1:26" ht="16" x14ac:dyDescent="0.2">
      <c r="A847" s="417"/>
      <c r="B847" s="453"/>
      <c r="C847" s="454"/>
      <c r="D847" s="446"/>
      <c r="E847" s="446"/>
      <c r="F847" s="446"/>
      <c r="G847" s="446"/>
      <c r="H847" s="446"/>
      <c r="I847" s="446"/>
      <c r="J847" s="417"/>
      <c r="K847" s="417"/>
      <c r="L847" s="417"/>
      <c r="M847" s="417"/>
      <c r="N847" s="417"/>
      <c r="O847" s="417"/>
      <c r="P847" s="417"/>
      <c r="Q847" s="417"/>
      <c r="R847" s="417"/>
      <c r="S847" s="417"/>
      <c r="T847" s="417"/>
      <c r="U847" s="417"/>
      <c r="V847" s="417"/>
      <c r="W847" s="417"/>
      <c r="X847" s="417"/>
      <c r="Y847" s="417"/>
      <c r="Z847" s="417"/>
    </row>
    <row r="848" spans="1:26" ht="16" x14ac:dyDescent="0.2">
      <c r="A848" s="417"/>
      <c r="B848" s="453"/>
      <c r="C848" s="454"/>
      <c r="D848" s="446"/>
      <c r="E848" s="446"/>
      <c r="F848" s="446"/>
      <c r="G848" s="446"/>
      <c r="H848" s="446"/>
      <c r="I848" s="446"/>
      <c r="J848" s="417"/>
      <c r="K848" s="417"/>
      <c r="L848" s="417"/>
      <c r="M848" s="417"/>
      <c r="N848" s="417"/>
      <c r="O848" s="417"/>
      <c r="P848" s="417"/>
      <c r="Q848" s="417"/>
      <c r="R848" s="417"/>
      <c r="S848" s="417"/>
      <c r="T848" s="417"/>
      <c r="U848" s="417"/>
      <c r="V848" s="417"/>
      <c r="W848" s="417"/>
      <c r="X848" s="417"/>
      <c r="Y848" s="417"/>
      <c r="Z848" s="417"/>
    </row>
    <row r="849" spans="1:26" ht="16" x14ac:dyDescent="0.2">
      <c r="A849" s="417"/>
      <c r="B849" s="453"/>
      <c r="C849" s="454"/>
      <c r="D849" s="446"/>
      <c r="E849" s="446"/>
      <c r="F849" s="446"/>
      <c r="G849" s="446"/>
      <c r="H849" s="446"/>
      <c r="I849" s="446"/>
      <c r="J849" s="417"/>
      <c r="K849" s="417"/>
      <c r="L849" s="417"/>
      <c r="M849" s="417"/>
      <c r="N849" s="417"/>
      <c r="O849" s="417"/>
      <c r="P849" s="417"/>
      <c r="Q849" s="417"/>
      <c r="R849" s="417"/>
      <c r="S849" s="417"/>
      <c r="T849" s="417"/>
      <c r="U849" s="417"/>
      <c r="V849" s="417"/>
      <c r="W849" s="417"/>
      <c r="X849" s="417"/>
      <c r="Y849" s="417"/>
      <c r="Z849" s="417"/>
    </row>
    <row r="850" spans="1:26" ht="16" x14ac:dyDescent="0.2">
      <c r="A850" s="417"/>
      <c r="B850" s="453"/>
      <c r="C850" s="454"/>
      <c r="D850" s="446"/>
      <c r="E850" s="446"/>
      <c r="F850" s="446"/>
      <c r="G850" s="446"/>
      <c r="H850" s="446"/>
      <c r="I850" s="446"/>
      <c r="J850" s="417"/>
      <c r="K850" s="417"/>
      <c r="L850" s="417"/>
      <c r="M850" s="417"/>
      <c r="N850" s="417"/>
      <c r="O850" s="417"/>
      <c r="P850" s="417"/>
      <c r="Q850" s="417"/>
      <c r="R850" s="417"/>
      <c r="S850" s="417"/>
      <c r="T850" s="417"/>
      <c r="U850" s="417"/>
      <c r="V850" s="417"/>
      <c r="W850" s="417"/>
      <c r="X850" s="417"/>
      <c r="Y850" s="417"/>
      <c r="Z850" s="417"/>
    </row>
    <row r="851" spans="1:26" ht="16" x14ac:dyDescent="0.2">
      <c r="A851" s="417"/>
      <c r="B851" s="453"/>
      <c r="C851" s="454"/>
      <c r="D851" s="446"/>
      <c r="E851" s="446"/>
      <c r="F851" s="446"/>
      <c r="G851" s="446"/>
      <c r="H851" s="446"/>
      <c r="I851" s="446"/>
      <c r="J851" s="417"/>
      <c r="K851" s="417"/>
      <c r="L851" s="417"/>
      <c r="M851" s="417"/>
      <c r="N851" s="417"/>
      <c r="O851" s="417"/>
      <c r="P851" s="417"/>
      <c r="Q851" s="417"/>
      <c r="R851" s="417"/>
      <c r="S851" s="417"/>
      <c r="T851" s="417"/>
      <c r="U851" s="417"/>
      <c r="V851" s="417"/>
      <c r="W851" s="417"/>
      <c r="X851" s="417"/>
      <c r="Y851" s="417"/>
      <c r="Z851" s="417"/>
    </row>
    <row r="852" spans="1:26" ht="16" x14ac:dyDescent="0.2">
      <c r="A852" s="417"/>
      <c r="B852" s="453"/>
      <c r="C852" s="454"/>
      <c r="D852" s="446"/>
      <c r="E852" s="446"/>
      <c r="F852" s="446"/>
      <c r="G852" s="446"/>
      <c r="H852" s="446"/>
      <c r="I852" s="446"/>
      <c r="J852" s="417"/>
      <c r="K852" s="417"/>
      <c r="L852" s="417"/>
      <c r="M852" s="417"/>
      <c r="N852" s="417"/>
      <c r="O852" s="417"/>
      <c r="P852" s="417"/>
      <c r="Q852" s="417"/>
      <c r="R852" s="417"/>
      <c r="S852" s="417"/>
      <c r="T852" s="417"/>
      <c r="U852" s="417"/>
      <c r="V852" s="417"/>
      <c r="W852" s="417"/>
      <c r="X852" s="417"/>
      <c r="Y852" s="417"/>
      <c r="Z852" s="417"/>
    </row>
    <row r="853" spans="1:26" ht="16" x14ac:dyDescent="0.2">
      <c r="A853" s="417"/>
      <c r="B853" s="453"/>
      <c r="C853" s="454"/>
      <c r="D853" s="446"/>
      <c r="E853" s="446"/>
      <c r="F853" s="446"/>
      <c r="G853" s="446"/>
      <c r="H853" s="446"/>
      <c r="I853" s="446"/>
      <c r="J853" s="417"/>
      <c r="K853" s="417"/>
      <c r="L853" s="417"/>
      <c r="M853" s="417"/>
      <c r="N853" s="417"/>
      <c r="O853" s="417"/>
      <c r="P853" s="417"/>
      <c r="Q853" s="417"/>
      <c r="R853" s="417"/>
      <c r="S853" s="417"/>
      <c r="T853" s="417"/>
      <c r="U853" s="417"/>
      <c r="V853" s="417"/>
      <c r="W853" s="417"/>
      <c r="X853" s="417"/>
      <c r="Y853" s="417"/>
      <c r="Z853" s="417"/>
    </row>
    <row r="854" spans="1:26" ht="16" x14ac:dyDescent="0.2">
      <c r="A854" s="417"/>
      <c r="B854" s="453"/>
      <c r="C854" s="454"/>
      <c r="D854" s="446"/>
      <c r="E854" s="446"/>
      <c r="F854" s="446"/>
      <c r="G854" s="446"/>
      <c r="H854" s="446"/>
      <c r="I854" s="446"/>
      <c r="J854" s="417"/>
      <c r="K854" s="417"/>
      <c r="L854" s="417"/>
      <c r="M854" s="417"/>
      <c r="N854" s="417"/>
      <c r="O854" s="417"/>
      <c r="P854" s="417"/>
      <c r="Q854" s="417"/>
      <c r="R854" s="417"/>
      <c r="S854" s="417"/>
      <c r="T854" s="417"/>
      <c r="U854" s="417"/>
      <c r="V854" s="417"/>
      <c r="W854" s="417"/>
      <c r="X854" s="417"/>
      <c r="Y854" s="417"/>
      <c r="Z854" s="417"/>
    </row>
    <row r="855" spans="1:26" ht="16" x14ac:dyDescent="0.2">
      <c r="A855" s="417"/>
      <c r="B855" s="453"/>
      <c r="C855" s="454"/>
      <c r="D855" s="446"/>
      <c r="E855" s="446"/>
      <c r="F855" s="446"/>
      <c r="G855" s="446"/>
      <c r="H855" s="446"/>
      <c r="I855" s="446"/>
      <c r="J855" s="417"/>
      <c r="K855" s="417"/>
      <c r="L855" s="417"/>
      <c r="M855" s="417"/>
      <c r="N855" s="417"/>
      <c r="O855" s="417"/>
      <c r="P855" s="417"/>
      <c r="Q855" s="417"/>
      <c r="R855" s="417"/>
      <c r="S855" s="417"/>
      <c r="T855" s="417"/>
      <c r="U855" s="417"/>
      <c r="V855" s="417"/>
      <c r="W855" s="417"/>
      <c r="X855" s="417"/>
      <c r="Y855" s="417"/>
      <c r="Z855" s="417"/>
    </row>
    <row r="856" spans="1:26" ht="16" x14ac:dyDescent="0.2">
      <c r="A856" s="417"/>
      <c r="B856" s="453"/>
      <c r="C856" s="454"/>
      <c r="D856" s="446"/>
      <c r="E856" s="446"/>
      <c r="F856" s="446"/>
      <c r="G856" s="446"/>
      <c r="H856" s="446"/>
      <c r="I856" s="446"/>
      <c r="J856" s="417"/>
      <c r="K856" s="417"/>
      <c r="L856" s="417"/>
      <c r="M856" s="417"/>
      <c r="N856" s="417"/>
      <c r="O856" s="417"/>
      <c r="P856" s="417"/>
      <c r="Q856" s="417"/>
      <c r="R856" s="417"/>
      <c r="S856" s="417"/>
      <c r="T856" s="417"/>
      <c r="U856" s="417"/>
      <c r="V856" s="417"/>
      <c r="W856" s="417"/>
      <c r="X856" s="417"/>
      <c r="Y856" s="417"/>
      <c r="Z856" s="417"/>
    </row>
    <row r="857" spans="1:26" ht="16" x14ac:dyDescent="0.2">
      <c r="A857" s="417"/>
      <c r="B857" s="453"/>
      <c r="C857" s="454"/>
      <c r="D857" s="446"/>
      <c r="E857" s="446"/>
      <c r="F857" s="446"/>
      <c r="G857" s="446"/>
      <c r="H857" s="446"/>
      <c r="I857" s="446"/>
      <c r="J857" s="417"/>
      <c r="K857" s="417"/>
      <c r="L857" s="417"/>
      <c r="M857" s="417"/>
      <c r="N857" s="417"/>
      <c r="O857" s="417"/>
      <c r="P857" s="417"/>
      <c r="Q857" s="417"/>
      <c r="R857" s="417"/>
      <c r="S857" s="417"/>
      <c r="T857" s="417"/>
      <c r="U857" s="417"/>
      <c r="V857" s="417"/>
      <c r="W857" s="417"/>
      <c r="X857" s="417"/>
      <c r="Y857" s="417"/>
      <c r="Z857" s="417"/>
    </row>
    <row r="858" spans="1:26" ht="16" x14ac:dyDescent="0.2">
      <c r="A858" s="417"/>
      <c r="B858" s="453"/>
      <c r="C858" s="454"/>
      <c r="D858" s="446"/>
      <c r="E858" s="446"/>
      <c r="F858" s="446"/>
      <c r="G858" s="446"/>
      <c r="H858" s="446"/>
      <c r="I858" s="446"/>
      <c r="J858" s="417"/>
      <c r="K858" s="417"/>
      <c r="L858" s="417"/>
      <c r="M858" s="417"/>
      <c r="N858" s="417"/>
      <c r="O858" s="417"/>
      <c r="P858" s="417"/>
      <c r="Q858" s="417"/>
      <c r="R858" s="417"/>
      <c r="S858" s="417"/>
      <c r="T858" s="417"/>
      <c r="U858" s="417"/>
      <c r="V858" s="417"/>
      <c r="W858" s="417"/>
      <c r="X858" s="417"/>
      <c r="Y858" s="417"/>
      <c r="Z858" s="417"/>
    </row>
    <row r="859" spans="1:26" ht="16" x14ac:dyDescent="0.2">
      <c r="A859" s="417"/>
      <c r="B859" s="453"/>
      <c r="C859" s="454"/>
      <c r="D859" s="446"/>
      <c r="E859" s="446"/>
      <c r="F859" s="446"/>
      <c r="G859" s="446"/>
      <c r="H859" s="446"/>
      <c r="I859" s="446"/>
      <c r="J859" s="417"/>
      <c r="K859" s="417"/>
      <c r="L859" s="417"/>
      <c r="M859" s="417"/>
      <c r="N859" s="417"/>
      <c r="O859" s="417"/>
      <c r="P859" s="417"/>
      <c r="Q859" s="417"/>
      <c r="R859" s="417"/>
      <c r="S859" s="417"/>
      <c r="T859" s="417"/>
      <c r="U859" s="417"/>
      <c r="V859" s="417"/>
      <c r="W859" s="417"/>
      <c r="X859" s="417"/>
      <c r="Y859" s="417"/>
      <c r="Z859" s="417"/>
    </row>
    <row r="860" spans="1:26" ht="16" x14ac:dyDescent="0.2">
      <c r="A860" s="417"/>
      <c r="B860" s="453"/>
      <c r="C860" s="454"/>
      <c r="D860" s="446"/>
      <c r="E860" s="446"/>
      <c r="F860" s="446"/>
      <c r="G860" s="446"/>
      <c r="H860" s="446"/>
      <c r="I860" s="446"/>
      <c r="J860" s="417"/>
      <c r="K860" s="417"/>
      <c r="L860" s="417"/>
      <c r="M860" s="417"/>
      <c r="N860" s="417"/>
      <c r="O860" s="417"/>
      <c r="P860" s="417"/>
      <c r="Q860" s="417"/>
      <c r="R860" s="417"/>
      <c r="S860" s="417"/>
      <c r="T860" s="417"/>
      <c r="U860" s="417"/>
      <c r="V860" s="417"/>
      <c r="W860" s="417"/>
      <c r="X860" s="417"/>
      <c r="Y860" s="417"/>
      <c r="Z860" s="417"/>
    </row>
    <row r="861" spans="1:26" ht="16" x14ac:dyDescent="0.2">
      <c r="A861" s="417"/>
      <c r="B861" s="453"/>
      <c r="C861" s="454"/>
      <c r="D861" s="446"/>
      <c r="E861" s="446"/>
      <c r="F861" s="446"/>
      <c r="G861" s="446"/>
      <c r="H861" s="446"/>
      <c r="I861" s="446"/>
      <c r="J861" s="417"/>
      <c r="K861" s="417"/>
      <c r="L861" s="417"/>
      <c r="M861" s="417"/>
      <c r="N861" s="417"/>
      <c r="O861" s="417"/>
      <c r="P861" s="417"/>
      <c r="Q861" s="417"/>
      <c r="R861" s="417"/>
      <c r="S861" s="417"/>
      <c r="T861" s="417"/>
      <c r="U861" s="417"/>
      <c r="V861" s="417"/>
      <c r="W861" s="417"/>
      <c r="X861" s="417"/>
      <c r="Y861" s="417"/>
      <c r="Z861" s="417"/>
    </row>
    <row r="862" spans="1:26" ht="16" x14ac:dyDescent="0.2">
      <c r="A862" s="417"/>
      <c r="B862" s="453"/>
      <c r="C862" s="454"/>
      <c r="D862" s="446"/>
      <c r="E862" s="446"/>
      <c r="F862" s="446"/>
      <c r="G862" s="446"/>
      <c r="H862" s="446"/>
      <c r="I862" s="446"/>
      <c r="J862" s="417"/>
      <c r="K862" s="417"/>
      <c r="L862" s="417"/>
      <c r="M862" s="417"/>
      <c r="N862" s="417"/>
      <c r="O862" s="417"/>
      <c r="P862" s="417"/>
      <c r="Q862" s="417"/>
      <c r="R862" s="417"/>
      <c r="S862" s="417"/>
      <c r="T862" s="417"/>
      <c r="U862" s="417"/>
      <c r="V862" s="417"/>
      <c r="W862" s="417"/>
      <c r="X862" s="417"/>
      <c r="Y862" s="417"/>
      <c r="Z862" s="417"/>
    </row>
    <row r="863" spans="1:26" ht="16" x14ac:dyDescent="0.2">
      <c r="A863" s="417"/>
      <c r="B863" s="453"/>
      <c r="C863" s="454"/>
      <c r="D863" s="446"/>
      <c r="E863" s="446"/>
      <c r="F863" s="446"/>
      <c r="G863" s="446"/>
      <c r="H863" s="446"/>
      <c r="I863" s="446"/>
      <c r="J863" s="417"/>
      <c r="K863" s="417"/>
      <c r="L863" s="417"/>
      <c r="M863" s="417"/>
      <c r="N863" s="417"/>
      <c r="O863" s="417"/>
      <c r="P863" s="417"/>
      <c r="Q863" s="417"/>
      <c r="R863" s="417"/>
      <c r="S863" s="417"/>
      <c r="T863" s="417"/>
      <c r="U863" s="417"/>
      <c r="V863" s="417"/>
      <c r="W863" s="417"/>
      <c r="X863" s="417"/>
      <c r="Y863" s="417"/>
      <c r="Z863" s="417"/>
    </row>
    <row r="864" spans="1:26" ht="16" x14ac:dyDescent="0.2">
      <c r="A864" s="417"/>
      <c r="B864" s="453"/>
      <c r="C864" s="454"/>
      <c r="D864" s="446"/>
      <c r="E864" s="446"/>
      <c r="F864" s="446"/>
      <c r="G864" s="446"/>
      <c r="H864" s="446"/>
      <c r="I864" s="446"/>
      <c r="J864" s="417"/>
      <c r="K864" s="417"/>
      <c r="L864" s="417"/>
      <c r="M864" s="417"/>
      <c r="N864" s="417"/>
      <c r="O864" s="417"/>
      <c r="P864" s="417"/>
      <c r="Q864" s="417"/>
      <c r="R864" s="417"/>
      <c r="S864" s="417"/>
      <c r="T864" s="417"/>
      <c r="U864" s="417"/>
      <c r="V864" s="417"/>
      <c r="W864" s="417"/>
      <c r="X864" s="417"/>
      <c r="Y864" s="417"/>
      <c r="Z864" s="417"/>
    </row>
    <row r="865" spans="1:26" ht="16" x14ac:dyDescent="0.2">
      <c r="A865" s="417"/>
      <c r="B865" s="453"/>
      <c r="C865" s="454"/>
      <c r="D865" s="446"/>
      <c r="E865" s="446"/>
      <c r="F865" s="446"/>
      <c r="G865" s="446"/>
      <c r="H865" s="446"/>
      <c r="I865" s="446"/>
      <c r="J865" s="417"/>
      <c r="K865" s="417"/>
      <c r="L865" s="417"/>
      <c r="M865" s="417"/>
      <c r="N865" s="417"/>
      <c r="O865" s="417"/>
      <c r="P865" s="417"/>
      <c r="Q865" s="417"/>
      <c r="R865" s="417"/>
      <c r="S865" s="417"/>
      <c r="T865" s="417"/>
      <c r="U865" s="417"/>
      <c r="V865" s="417"/>
      <c r="W865" s="417"/>
      <c r="X865" s="417"/>
      <c r="Y865" s="417"/>
      <c r="Z865" s="417"/>
    </row>
    <row r="866" spans="1:26" ht="16" x14ac:dyDescent="0.2">
      <c r="A866" s="417"/>
      <c r="B866" s="453"/>
      <c r="C866" s="454"/>
      <c r="D866" s="446"/>
      <c r="E866" s="446"/>
      <c r="F866" s="446"/>
      <c r="G866" s="446"/>
      <c r="H866" s="446"/>
      <c r="I866" s="446"/>
      <c r="J866" s="417"/>
      <c r="K866" s="417"/>
      <c r="L866" s="417"/>
      <c r="M866" s="417"/>
      <c r="N866" s="417"/>
      <c r="O866" s="417"/>
      <c r="P866" s="417"/>
      <c r="Q866" s="417"/>
      <c r="R866" s="417"/>
      <c r="S866" s="417"/>
      <c r="T866" s="417"/>
      <c r="U866" s="417"/>
      <c r="V866" s="417"/>
      <c r="W866" s="417"/>
      <c r="X866" s="417"/>
      <c r="Y866" s="417"/>
      <c r="Z866" s="417"/>
    </row>
    <row r="867" spans="1:26" ht="16" x14ac:dyDescent="0.2">
      <c r="A867" s="417"/>
      <c r="B867" s="453"/>
      <c r="C867" s="454"/>
      <c r="D867" s="446"/>
      <c r="E867" s="446"/>
      <c r="F867" s="446"/>
      <c r="G867" s="446"/>
      <c r="H867" s="446"/>
      <c r="I867" s="446"/>
      <c r="J867" s="417"/>
      <c r="K867" s="417"/>
      <c r="L867" s="417"/>
      <c r="M867" s="417"/>
      <c r="N867" s="417"/>
      <c r="O867" s="417"/>
      <c r="P867" s="417"/>
      <c r="Q867" s="417"/>
      <c r="R867" s="417"/>
      <c r="S867" s="417"/>
      <c r="T867" s="417"/>
      <c r="U867" s="417"/>
      <c r="V867" s="417"/>
      <c r="W867" s="417"/>
      <c r="X867" s="417"/>
      <c r="Y867" s="417"/>
      <c r="Z867" s="417"/>
    </row>
    <row r="868" spans="1:26" ht="16" x14ac:dyDescent="0.2">
      <c r="A868" s="417"/>
      <c r="B868" s="453"/>
      <c r="C868" s="454"/>
      <c r="D868" s="446"/>
      <c r="E868" s="446"/>
      <c r="F868" s="446"/>
      <c r="G868" s="446"/>
      <c r="H868" s="446"/>
      <c r="I868" s="446"/>
      <c r="J868" s="417"/>
      <c r="K868" s="417"/>
      <c r="L868" s="417"/>
      <c r="M868" s="417"/>
      <c r="N868" s="417"/>
      <c r="O868" s="417"/>
      <c r="P868" s="417"/>
      <c r="Q868" s="417"/>
      <c r="R868" s="417"/>
      <c r="S868" s="417"/>
      <c r="T868" s="417"/>
      <c r="U868" s="417"/>
      <c r="V868" s="417"/>
      <c r="W868" s="417"/>
      <c r="X868" s="417"/>
      <c r="Y868" s="417"/>
      <c r="Z868" s="417"/>
    </row>
    <row r="869" spans="1:26" ht="16" x14ac:dyDescent="0.2">
      <c r="A869" s="417"/>
      <c r="B869" s="453"/>
      <c r="C869" s="454"/>
      <c r="D869" s="446"/>
      <c r="E869" s="446"/>
      <c r="F869" s="446"/>
      <c r="G869" s="446"/>
      <c r="H869" s="446"/>
      <c r="I869" s="446"/>
      <c r="J869" s="417"/>
      <c r="K869" s="417"/>
      <c r="L869" s="417"/>
      <c r="M869" s="417"/>
      <c r="N869" s="417"/>
      <c r="O869" s="417"/>
      <c r="P869" s="417"/>
      <c r="Q869" s="417"/>
      <c r="R869" s="417"/>
      <c r="S869" s="417"/>
      <c r="T869" s="417"/>
      <c r="U869" s="417"/>
      <c r="V869" s="417"/>
      <c r="W869" s="417"/>
      <c r="X869" s="417"/>
      <c r="Y869" s="417"/>
      <c r="Z869" s="417"/>
    </row>
    <row r="870" spans="1:26" ht="16" x14ac:dyDescent="0.2">
      <c r="A870" s="417"/>
      <c r="B870" s="453"/>
      <c r="C870" s="454"/>
      <c r="D870" s="446"/>
      <c r="E870" s="446"/>
      <c r="F870" s="446"/>
      <c r="G870" s="446"/>
      <c r="H870" s="446"/>
      <c r="I870" s="446"/>
      <c r="J870" s="417"/>
      <c r="K870" s="417"/>
      <c r="L870" s="417"/>
      <c r="M870" s="417"/>
      <c r="N870" s="417"/>
      <c r="O870" s="417"/>
      <c r="P870" s="417"/>
      <c r="Q870" s="417"/>
      <c r="R870" s="417"/>
      <c r="S870" s="417"/>
      <c r="T870" s="417"/>
      <c r="U870" s="417"/>
      <c r="V870" s="417"/>
      <c r="W870" s="417"/>
      <c r="X870" s="417"/>
      <c r="Y870" s="417"/>
      <c r="Z870" s="417"/>
    </row>
    <row r="871" spans="1:26" ht="16" x14ac:dyDescent="0.2">
      <c r="A871" s="417"/>
      <c r="B871" s="453"/>
      <c r="C871" s="454"/>
      <c r="D871" s="446"/>
      <c r="E871" s="446"/>
      <c r="F871" s="446"/>
      <c r="G871" s="446"/>
      <c r="H871" s="446"/>
      <c r="I871" s="446"/>
      <c r="J871" s="417"/>
      <c r="K871" s="417"/>
      <c r="L871" s="417"/>
      <c r="M871" s="417"/>
      <c r="N871" s="417"/>
      <c r="O871" s="417"/>
      <c r="P871" s="417"/>
      <c r="Q871" s="417"/>
      <c r="R871" s="417"/>
      <c r="S871" s="417"/>
      <c r="T871" s="417"/>
      <c r="U871" s="417"/>
      <c r="V871" s="417"/>
      <c r="W871" s="417"/>
      <c r="X871" s="417"/>
      <c r="Y871" s="417"/>
      <c r="Z871" s="417"/>
    </row>
    <row r="872" spans="1:26" ht="16" x14ac:dyDescent="0.2">
      <c r="A872" s="417"/>
      <c r="B872" s="453"/>
      <c r="C872" s="454"/>
      <c r="D872" s="446"/>
      <c r="E872" s="446"/>
      <c r="F872" s="446"/>
      <c r="G872" s="446"/>
      <c r="H872" s="446"/>
      <c r="I872" s="446"/>
      <c r="J872" s="417"/>
      <c r="K872" s="417"/>
      <c r="L872" s="417"/>
      <c r="M872" s="417"/>
      <c r="N872" s="417"/>
      <c r="O872" s="417"/>
      <c r="P872" s="417"/>
      <c r="Q872" s="417"/>
      <c r="R872" s="417"/>
      <c r="S872" s="417"/>
      <c r="T872" s="417"/>
      <c r="U872" s="417"/>
      <c r="V872" s="417"/>
      <c r="W872" s="417"/>
      <c r="X872" s="417"/>
      <c r="Y872" s="417"/>
      <c r="Z872" s="417"/>
    </row>
    <row r="873" spans="1:26" ht="16" x14ac:dyDescent="0.2">
      <c r="A873" s="417"/>
      <c r="B873" s="453"/>
      <c r="C873" s="454"/>
      <c r="D873" s="446"/>
      <c r="E873" s="446"/>
      <c r="F873" s="446"/>
      <c r="G873" s="446"/>
      <c r="H873" s="446"/>
      <c r="I873" s="446"/>
      <c r="J873" s="417"/>
      <c r="K873" s="417"/>
      <c r="L873" s="417"/>
      <c r="M873" s="417"/>
      <c r="N873" s="417"/>
      <c r="O873" s="417"/>
      <c r="P873" s="417"/>
      <c r="Q873" s="417"/>
      <c r="R873" s="417"/>
      <c r="S873" s="417"/>
      <c r="T873" s="417"/>
      <c r="U873" s="417"/>
      <c r="V873" s="417"/>
      <c r="W873" s="417"/>
      <c r="X873" s="417"/>
      <c r="Y873" s="417"/>
      <c r="Z873" s="417"/>
    </row>
    <row r="874" spans="1:26" ht="16" x14ac:dyDescent="0.2">
      <c r="A874" s="417"/>
      <c r="B874" s="453"/>
      <c r="C874" s="454"/>
      <c r="D874" s="446"/>
      <c r="E874" s="446"/>
      <c r="F874" s="446"/>
      <c r="G874" s="446"/>
      <c r="H874" s="446"/>
      <c r="I874" s="446"/>
      <c r="J874" s="417"/>
      <c r="K874" s="417"/>
      <c r="L874" s="417"/>
      <c r="M874" s="417"/>
      <c r="N874" s="417"/>
      <c r="O874" s="417"/>
      <c r="P874" s="417"/>
      <c r="Q874" s="417"/>
      <c r="R874" s="417"/>
      <c r="S874" s="417"/>
      <c r="T874" s="417"/>
      <c r="U874" s="417"/>
      <c r="V874" s="417"/>
      <c r="W874" s="417"/>
      <c r="X874" s="417"/>
      <c r="Y874" s="417"/>
      <c r="Z874" s="417"/>
    </row>
    <row r="875" spans="1:26" ht="16" x14ac:dyDescent="0.2">
      <c r="A875" s="417"/>
      <c r="B875" s="453"/>
      <c r="C875" s="454"/>
      <c r="D875" s="446"/>
      <c r="E875" s="446"/>
      <c r="F875" s="446"/>
      <c r="G875" s="446"/>
      <c r="H875" s="446"/>
      <c r="I875" s="446"/>
      <c r="J875" s="417"/>
      <c r="K875" s="417"/>
      <c r="L875" s="417"/>
      <c r="M875" s="417"/>
      <c r="N875" s="417"/>
      <c r="O875" s="417"/>
      <c r="P875" s="417"/>
      <c r="Q875" s="417"/>
      <c r="R875" s="417"/>
      <c r="S875" s="417"/>
      <c r="T875" s="417"/>
      <c r="U875" s="417"/>
      <c r="V875" s="417"/>
      <c r="W875" s="417"/>
      <c r="X875" s="417"/>
      <c r="Y875" s="417"/>
      <c r="Z875" s="417"/>
    </row>
    <row r="876" spans="1:26" ht="16" x14ac:dyDescent="0.2">
      <c r="A876" s="417"/>
      <c r="B876" s="453"/>
      <c r="C876" s="454"/>
      <c r="D876" s="446"/>
      <c r="E876" s="446"/>
      <c r="F876" s="446"/>
      <c r="G876" s="446"/>
      <c r="H876" s="446"/>
      <c r="I876" s="446"/>
      <c r="J876" s="417"/>
      <c r="K876" s="417"/>
      <c r="L876" s="417"/>
      <c r="M876" s="417"/>
      <c r="N876" s="417"/>
      <c r="O876" s="417"/>
      <c r="P876" s="417"/>
      <c r="Q876" s="417"/>
      <c r="R876" s="417"/>
      <c r="S876" s="417"/>
      <c r="T876" s="417"/>
      <c r="U876" s="417"/>
      <c r="V876" s="417"/>
      <c r="W876" s="417"/>
      <c r="X876" s="417"/>
      <c r="Y876" s="417"/>
      <c r="Z876" s="417"/>
    </row>
    <row r="877" spans="1:26" ht="16" x14ac:dyDescent="0.2">
      <c r="A877" s="417"/>
      <c r="B877" s="453"/>
      <c r="C877" s="454"/>
      <c r="D877" s="446"/>
      <c r="E877" s="446"/>
      <c r="F877" s="446"/>
      <c r="G877" s="446"/>
      <c r="H877" s="446"/>
      <c r="I877" s="446"/>
      <c r="J877" s="417"/>
      <c r="K877" s="417"/>
      <c r="L877" s="417"/>
      <c r="M877" s="417"/>
      <c r="N877" s="417"/>
      <c r="O877" s="417"/>
      <c r="P877" s="417"/>
      <c r="Q877" s="417"/>
      <c r="R877" s="417"/>
      <c r="S877" s="417"/>
      <c r="T877" s="417"/>
      <c r="U877" s="417"/>
      <c r="V877" s="417"/>
      <c r="W877" s="417"/>
      <c r="X877" s="417"/>
      <c r="Y877" s="417"/>
      <c r="Z877" s="417"/>
    </row>
    <row r="878" spans="1:26" ht="16" x14ac:dyDescent="0.2">
      <c r="A878" s="417"/>
      <c r="B878" s="453"/>
      <c r="C878" s="454"/>
      <c r="D878" s="446"/>
      <c r="E878" s="446"/>
      <c r="F878" s="446"/>
      <c r="G878" s="446"/>
      <c r="H878" s="446"/>
      <c r="I878" s="446"/>
      <c r="J878" s="417"/>
      <c r="K878" s="417"/>
      <c r="L878" s="417"/>
      <c r="M878" s="417"/>
      <c r="N878" s="417"/>
      <c r="O878" s="417"/>
      <c r="P878" s="417"/>
      <c r="Q878" s="417"/>
      <c r="R878" s="417"/>
      <c r="S878" s="417"/>
      <c r="T878" s="417"/>
      <c r="U878" s="417"/>
      <c r="V878" s="417"/>
      <c r="W878" s="417"/>
      <c r="X878" s="417"/>
      <c r="Y878" s="417"/>
      <c r="Z878" s="417"/>
    </row>
    <row r="879" spans="1:26" ht="16" x14ac:dyDescent="0.2">
      <c r="A879" s="417"/>
      <c r="B879" s="453"/>
      <c r="C879" s="454"/>
      <c r="D879" s="446"/>
      <c r="E879" s="446"/>
      <c r="F879" s="446"/>
      <c r="G879" s="446"/>
      <c r="H879" s="446"/>
      <c r="I879" s="446"/>
      <c r="J879" s="417"/>
      <c r="K879" s="417"/>
      <c r="L879" s="417"/>
      <c r="M879" s="417"/>
      <c r="N879" s="417"/>
      <c r="O879" s="417"/>
      <c r="P879" s="417"/>
      <c r="Q879" s="417"/>
      <c r="R879" s="417"/>
      <c r="S879" s="417"/>
      <c r="T879" s="417"/>
      <c r="U879" s="417"/>
      <c r="V879" s="417"/>
      <c r="W879" s="417"/>
      <c r="X879" s="417"/>
      <c r="Y879" s="417"/>
      <c r="Z879" s="417"/>
    </row>
    <row r="880" spans="1:26" ht="16" x14ac:dyDescent="0.2">
      <c r="A880" s="417"/>
      <c r="B880" s="453"/>
      <c r="C880" s="454"/>
      <c r="D880" s="446"/>
      <c r="E880" s="446"/>
      <c r="F880" s="446"/>
      <c r="G880" s="446"/>
      <c r="H880" s="446"/>
      <c r="I880" s="446"/>
      <c r="J880" s="417"/>
      <c r="K880" s="417"/>
      <c r="L880" s="417"/>
      <c r="M880" s="417"/>
      <c r="N880" s="417"/>
      <c r="O880" s="417"/>
      <c r="P880" s="417"/>
      <c r="Q880" s="417"/>
      <c r="R880" s="417"/>
      <c r="S880" s="417"/>
      <c r="T880" s="417"/>
      <c r="U880" s="417"/>
      <c r="V880" s="417"/>
      <c r="W880" s="417"/>
      <c r="X880" s="417"/>
      <c r="Y880" s="417"/>
      <c r="Z880" s="417"/>
    </row>
    <row r="881" spans="1:26" ht="16" x14ac:dyDescent="0.2">
      <c r="A881" s="417"/>
      <c r="B881" s="453"/>
      <c r="C881" s="454"/>
      <c r="D881" s="446"/>
      <c r="E881" s="446"/>
      <c r="F881" s="446"/>
      <c r="G881" s="446"/>
      <c r="H881" s="446"/>
      <c r="I881" s="446"/>
      <c r="J881" s="417"/>
      <c r="K881" s="417"/>
      <c r="L881" s="417"/>
      <c r="M881" s="417"/>
      <c r="N881" s="417"/>
      <c r="O881" s="417"/>
      <c r="P881" s="417"/>
      <c r="Q881" s="417"/>
      <c r="R881" s="417"/>
      <c r="S881" s="417"/>
      <c r="T881" s="417"/>
      <c r="U881" s="417"/>
      <c r="V881" s="417"/>
      <c r="W881" s="417"/>
      <c r="X881" s="417"/>
      <c r="Y881" s="417"/>
      <c r="Z881" s="417"/>
    </row>
    <row r="882" spans="1:26" ht="16" x14ac:dyDescent="0.2">
      <c r="A882" s="417"/>
      <c r="B882" s="453"/>
      <c r="C882" s="454"/>
      <c r="D882" s="446"/>
      <c r="E882" s="446"/>
      <c r="F882" s="446"/>
      <c r="G882" s="446"/>
      <c r="H882" s="446"/>
      <c r="I882" s="446"/>
      <c r="J882" s="417"/>
      <c r="K882" s="417"/>
      <c r="L882" s="417"/>
      <c r="M882" s="417"/>
      <c r="N882" s="417"/>
      <c r="O882" s="417"/>
      <c r="P882" s="417"/>
      <c r="Q882" s="417"/>
      <c r="R882" s="417"/>
      <c r="S882" s="417"/>
      <c r="T882" s="417"/>
      <c r="U882" s="417"/>
      <c r="V882" s="417"/>
      <c r="W882" s="417"/>
      <c r="X882" s="417"/>
      <c r="Y882" s="417"/>
      <c r="Z882" s="417"/>
    </row>
    <row r="883" spans="1:26" ht="16" x14ac:dyDescent="0.2">
      <c r="A883" s="417"/>
      <c r="B883" s="453"/>
      <c r="C883" s="454"/>
      <c r="D883" s="446"/>
      <c r="E883" s="446"/>
      <c r="F883" s="446"/>
      <c r="G883" s="446"/>
      <c r="H883" s="446"/>
      <c r="I883" s="446"/>
      <c r="J883" s="417"/>
      <c r="K883" s="417"/>
      <c r="L883" s="417"/>
      <c r="M883" s="417"/>
      <c r="N883" s="417"/>
      <c r="O883" s="417"/>
      <c r="P883" s="417"/>
      <c r="Q883" s="417"/>
      <c r="R883" s="417"/>
      <c r="S883" s="417"/>
      <c r="T883" s="417"/>
      <c r="U883" s="417"/>
      <c r="V883" s="417"/>
      <c r="W883" s="417"/>
      <c r="X883" s="417"/>
      <c r="Y883" s="417"/>
      <c r="Z883" s="417"/>
    </row>
    <row r="884" spans="1:26" ht="16" x14ac:dyDescent="0.2">
      <c r="A884" s="417"/>
      <c r="B884" s="453"/>
      <c r="C884" s="454"/>
      <c r="D884" s="446"/>
      <c r="E884" s="446"/>
      <c r="F884" s="446"/>
      <c r="G884" s="446"/>
      <c r="H884" s="446"/>
      <c r="I884" s="446"/>
      <c r="J884" s="417"/>
      <c r="K884" s="417"/>
      <c r="L884" s="417"/>
      <c r="M884" s="417"/>
      <c r="N884" s="417"/>
      <c r="O884" s="417"/>
      <c r="P884" s="417"/>
      <c r="Q884" s="417"/>
      <c r="R884" s="417"/>
      <c r="S884" s="417"/>
      <c r="T884" s="417"/>
      <c r="U884" s="417"/>
      <c r="V884" s="417"/>
      <c r="W884" s="417"/>
      <c r="X884" s="417"/>
      <c r="Y884" s="417"/>
      <c r="Z884" s="417"/>
    </row>
    <row r="885" spans="1:26" ht="16" x14ac:dyDescent="0.2">
      <c r="A885" s="417"/>
      <c r="B885" s="453"/>
      <c r="C885" s="454"/>
      <c r="D885" s="446"/>
      <c r="E885" s="446"/>
      <c r="F885" s="446"/>
      <c r="G885" s="446"/>
      <c r="H885" s="446"/>
      <c r="I885" s="446"/>
      <c r="J885" s="417"/>
      <c r="K885" s="417"/>
      <c r="L885" s="417"/>
      <c r="M885" s="417"/>
      <c r="N885" s="417"/>
      <c r="O885" s="417"/>
      <c r="P885" s="417"/>
      <c r="Q885" s="417"/>
      <c r="R885" s="417"/>
      <c r="S885" s="417"/>
      <c r="T885" s="417"/>
      <c r="U885" s="417"/>
      <c r="V885" s="417"/>
      <c r="W885" s="417"/>
      <c r="X885" s="417"/>
      <c r="Y885" s="417"/>
      <c r="Z885" s="417"/>
    </row>
    <row r="886" spans="1:26" ht="16" x14ac:dyDescent="0.2">
      <c r="A886" s="417"/>
      <c r="B886" s="453"/>
      <c r="C886" s="454"/>
      <c r="D886" s="446"/>
      <c r="E886" s="446"/>
      <c r="F886" s="446"/>
      <c r="G886" s="446"/>
      <c r="H886" s="446"/>
      <c r="I886" s="446"/>
      <c r="J886" s="417"/>
      <c r="K886" s="417"/>
      <c r="L886" s="417"/>
      <c r="M886" s="417"/>
      <c r="N886" s="417"/>
      <c r="O886" s="417"/>
      <c r="P886" s="417"/>
      <c r="Q886" s="417"/>
      <c r="R886" s="417"/>
      <c r="S886" s="417"/>
      <c r="T886" s="417"/>
      <c r="U886" s="417"/>
      <c r="V886" s="417"/>
      <c r="W886" s="417"/>
      <c r="X886" s="417"/>
      <c r="Y886" s="417"/>
      <c r="Z886" s="417"/>
    </row>
    <row r="887" spans="1:26" ht="16" x14ac:dyDescent="0.2">
      <c r="A887" s="417"/>
      <c r="B887" s="453"/>
      <c r="C887" s="454"/>
      <c r="D887" s="446"/>
      <c r="E887" s="446"/>
      <c r="F887" s="446"/>
      <c r="G887" s="446"/>
      <c r="H887" s="446"/>
      <c r="I887" s="446"/>
      <c r="J887" s="417"/>
      <c r="K887" s="417"/>
      <c r="L887" s="417"/>
      <c r="M887" s="417"/>
      <c r="N887" s="417"/>
      <c r="O887" s="417"/>
      <c r="P887" s="417"/>
      <c r="Q887" s="417"/>
      <c r="R887" s="417"/>
      <c r="S887" s="417"/>
      <c r="T887" s="417"/>
      <c r="U887" s="417"/>
      <c r="V887" s="417"/>
      <c r="W887" s="417"/>
      <c r="X887" s="417"/>
      <c r="Y887" s="417"/>
      <c r="Z887" s="417"/>
    </row>
    <row r="888" spans="1:26" ht="16" x14ac:dyDescent="0.2">
      <c r="A888" s="417"/>
      <c r="B888" s="453"/>
      <c r="C888" s="454"/>
      <c r="D888" s="446"/>
      <c r="E888" s="446"/>
      <c r="F888" s="446"/>
      <c r="G888" s="446"/>
      <c r="H888" s="446"/>
      <c r="I888" s="446"/>
      <c r="J888" s="417"/>
      <c r="K888" s="417"/>
      <c r="L888" s="417"/>
      <c r="M888" s="417"/>
      <c r="N888" s="417"/>
      <c r="O888" s="417"/>
      <c r="P888" s="417"/>
      <c r="Q888" s="417"/>
      <c r="R888" s="417"/>
      <c r="S888" s="417"/>
      <c r="T888" s="417"/>
      <c r="U888" s="417"/>
      <c r="V888" s="417"/>
      <c r="W888" s="417"/>
      <c r="X888" s="417"/>
      <c r="Y888" s="417"/>
      <c r="Z888" s="417"/>
    </row>
    <row r="889" spans="1:26" ht="16" x14ac:dyDescent="0.2">
      <c r="A889" s="417"/>
      <c r="B889" s="453"/>
      <c r="C889" s="454"/>
      <c r="D889" s="446"/>
      <c r="E889" s="446"/>
      <c r="F889" s="446"/>
      <c r="G889" s="446"/>
      <c r="H889" s="446"/>
      <c r="I889" s="446"/>
      <c r="J889" s="417"/>
      <c r="K889" s="417"/>
      <c r="L889" s="417"/>
      <c r="M889" s="417"/>
      <c r="N889" s="417"/>
      <c r="O889" s="417"/>
      <c r="P889" s="417"/>
      <c r="Q889" s="417"/>
      <c r="R889" s="417"/>
      <c r="S889" s="417"/>
      <c r="T889" s="417"/>
      <c r="U889" s="417"/>
      <c r="V889" s="417"/>
      <c r="W889" s="417"/>
      <c r="X889" s="417"/>
      <c r="Y889" s="417"/>
      <c r="Z889" s="417"/>
    </row>
    <row r="890" spans="1:26" ht="16" x14ac:dyDescent="0.2">
      <c r="A890" s="417"/>
      <c r="B890" s="453"/>
      <c r="C890" s="454"/>
      <c r="D890" s="446"/>
      <c r="E890" s="446"/>
      <c r="F890" s="446"/>
      <c r="G890" s="446"/>
      <c r="H890" s="446"/>
      <c r="I890" s="446"/>
      <c r="J890" s="417"/>
      <c r="K890" s="417"/>
      <c r="L890" s="417"/>
      <c r="M890" s="417"/>
      <c r="N890" s="417"/>
      <c r="O890" s="417"/>
      <c r="P890" s="417"/>
      <c r="Q890" s="417"/>
      <c r="R890" s="417"/>
      <c r="S890" s="417"/>
      <c r="T890" s="417"/>
      <c r="U890" s="417"/>
      <c r="V890" s="417"/>
      <c r="W890" s="417"/>
      <c r="X890" s="417"/>
      <c r="Y890" s="417"/>
      <c r="Z890" s="417"/>
    </row>
    <row r="891" spans="1:26" ht="16" x14ac:dyDescent="0.2">
      <c r="A891" s="417"/>
      <c r="B891" s="453"/>
      <c r="C891" s="454"/>
      <c r="D891" s="446"/>
      <c r="E891" s="446"/>
      <c r="F891" s="446"/>
      <c r="G891" s="446"/>
      <c r="H891" s="446"/>
      <c r="I891" s="446"/>
      <c r="J891" s="417"/>
      <c r="K891" s="417"/>
      <c r="L891" s="417"/>
      <c r="M891" s="417"/>
      <c r="N891" s="417"/>
      <c r="O891" s="417"/>
      <c r="P891" s="417"/>
      <c r="Q891" s="417"/>
      <c r="R891" s="417"/>
      <c r="S891" s="417"/>
      <c r="T891" s="417"/>
      <c r="U891" s="417"/>
      <c r="V891" s="417"/>
      <c r="W891" s="417"/>
      <c r="X891" s="417"/>
      <c r="Y891" s="417"/>
      <c r="Z891" s="417"/>
    </row>
    <row r="892" spans="1:26" ht="16" x14ac:dyDescent="0.2">
      <c r="A892" s="417"/>
      <c r="B892" s="453"/>
      <c r="C892" s="454"/>
      <c r="D892" s="446"/>
      <c r="E892" s="446"/>
      <c r="F892" s="446"/>
      <c r="G892" s="446"/>
      <c r="H892" s="446"/>
      <c r="I892" s="446"/>
      <c r="J892" s="417"/>
      <c r="K892" s="417"/>
      <c r="L892" s="417"/>
      <c r="M892" s="417"/>
      <c r="N892" s="417"/>
      <c r="O892" s="417"/>
      <c r="P892" s="417"/>
      <c r="Q892" s="417"/>
      <c r="R892" s="417"/>
      <c r="S892" s="417"/>
      <c r="T892" s="417"/>
      <c r="U892" s="417"/>
      <c r="V892" s="417"/>
      <c r="W892" s="417"/>
      <c r="X892" s="417"/>
      <c r="Y892" s="417"/>
      <c r="Z892" s="417"/>
    </row>
    <row r="893" spans="1:26" ht="16" x14ac:dyDescent="0.2">
      <c r="A893" s="417"/>
      <c r="B893" s="453"/>
      <c r="C893" s="454"/>
      <c r="D893" s="446"/>
      <c r="E893" s="446"/>
      <c r="F893" s="446"/>
      <c r="G893" s="446"/>
      <c r="H893" s="446"/>
      <c r="I893" s="446"/>
      <c r="J893" s="417"/>
      <c r="K893" s="417"/>
      <c r="L893" s="417"/>
      <c r="M893" s="417"/>
      <c r="N893" s="417"/>
      <c r="O893" s="417"/>
      <c r="P893" s="417"/>
      <c r="Q893" s="417"/>
      <c r="R893" s="417"/>
      <c r="S893" s="417"/>
      <c r="T893" s="417"/>
      <c r="U893" s="417"/>
      <c r="V893" s="417"/>
      <c r="W893" s="417"/>
      <c r="X893" s="417"/>
      <c r="Y893" s="417"/>
      <c r="Z893" s="417"/>
    </row>
    <row r="894" spans="1:26" ht="16" x14ac:dyDescent="0.2">
      <c r="A894" s="417"/>
      <c r="B894" s="453"/>
      <c r="C894" s="454"/>
      <c r="D894" s="446"/>
      <c r="E894" s="446"/>
      <c r="F894" s="446"/>
      <c r="G894" s="446"/>
      <c r="H894" s="446"/>
      <c r="I894" s="446"/>
      <c r="J894" s="417"/>
      <c r="K894" s="417"/>
      <c r="L894" s="417"/>
      <c r="M894" s="417"/>
      <c r="N894" s="417"/>
      <c r="O894" s="417"/>
      <c r="P894" s="417"/>
      <c r="Q894" s="417"/>
      <c r="R894" s="417"/>
      <c r="S894" s="417"/>
      <c r="T894" s="417"/>
      <c r="U894" s="417"/>
      <c r="V894" s="417"/>
      <c r="W894" s="417"/>
      <c r="X894" s="417"/>
      <c r="Y894" s="417"/>
      <c r="Z894" s="417"/>
    </row>
    <row r="895" spans="1:26" ht="16" x14ac:dyDescent="0.2">
      <c r="A895" s="417"/>
      <c r="B895" s="453"/>
      <c r="C895" s="454"/>
      <c r="D895" s="446"/>
      <c r="E895" s="446"/>
      <c r="F895" s="446"/>
      <c r="G895" s="446"/>
      <c r="H895" s="446"/>
      <c r="I895" s="446"/>
      <c r="J895" s="417"/>
      <c r="K895" s="417"/>
      <c r="L895" s="417"/>
      <c r="M895" s="417"/>
      <c r="N895" s="417"/>
      <c r="O895" s="417"/>
      <c r="P895" s="417"/>
      <c r="Q895" s="417"/>
      <c r="R895" s="417"/>
      <c r="S895" s="417"/>
      <c r="T895" s="417"/>
      <c r="U895" s="417"/>
      <c r="V895" s="417"/>
      <c r="W895" s="417"/>
      <c r="X895" s="417"/>
      <c r="Y895" s="417"/>
      <c r="Z895" s="417"/>
    </row>
    <row r="896" spans="1:26" ht="16" x14ac:dyDescent="0.2">
      <c r="A896" s="417"/>
      <c r="B896" s="453"/>
      <c r="C896" s="454"/>
      <c r="D896" s="446"/>
      <c r="E896" s="446"/>
      <c r="F896" s="446"/>
      <c r="G896" s="446"/>
      <c r="H896" s="446"/>
      <c r="I896" s="446"/>
      <c r="J896" s="417"/>
      <c r="K896" s="417"/>
      <c r="L896" s="417"/>
      <c r="M896" s="417"/>
      <c r="N896" s="417"/>
      <c r="O896" s="417"/>
      <c r="P896" s="417"/>
      <c r="Q896" s="417"/>
      <c r="R896" s="417"/>
      <c r="S896" s="417"/>
      <c r="T896" s="417"/>
      <c r="U896" s="417"/>
      <c r="V896" s="417"/>
      <c r="W896" s="417"/>
      <c r="X896" s="417"/>
      <c r="Y896" s="417"/>
      <c r="Z896" s="417"/>
    </row>
    <row r="897" spans="1:26" ht="16" x14ac:dyDescent="0.2">
      <c r="A897" s="417"/>
      <c r="B897" s="453"/>
      <c r="C897" s="454"/>
      <c r="D897" s="446"/>
      <c r="E897" s="446"/>
      <c r="F897" s="446"/>
      <c r="G897" s="446"/>
      <c r="H897" s="446"/>
      <c r="I897" s="446"/>
      <c r="J897" s="417"/>
      <c r="K897" s="417"/>
      <c r="L897" s="417"/>
      <c r="M897" s="417"/>
      <c r="N897" s="417"/>
      <c r="O897" s="417"/>
      <c r="P897" s="417"/>
      <c r="Q897" s="417"/>
      <c r="R897" s="417"/>
      <c r="S897" s="417"/>
      <c r="T897" s="417"/>
      <c r="U897" s="417"/>
      <c r="V897" s="417"/>
      <c r="W897" s="417"/>
      <c r="X897" s="417"/>
      <c r="Y897" s="417"/>
      <c r="Z897" s="417"/>
    </row>
    <row r="898" spans="1:26" ht="16" x14ac:dyDescent="0.2">
      <c r="A898" s="417"/>
      <c r="B898" s="453"/>
      <c r="C898" s="454"/>
      <c r="D898" s="446"/>
      <c r="E898" s="446"/>
      <c r="F898" s="446"/>
      <c r="G898" s="446"/>
      <c r="H898" s="446"/>
      <c r="I898" s="446"/>
      <c r="J898" s="417"/>
      <c r="K898" s="417"/>
      <c r="L898" s="417"/>
      <c r="M898" s="417"/>
      <c r="N898" s="417"/>
      <c r="O898" s="417"/>
      <c r="P898" s="417"/>
      <c r="Q898" s="417"/>
      <c r="R898" s="417"/>
      <c r="S898" s="417"/>
      <c r="T898" s="417"/>
      <c r="U898" s="417"/>
      <c r="V898" s="417"/>
      <c r="W898" s="417"/>
      <c r="X898" s="417"/>
      <c r="Y898" s="417"/>
      <c r="Z898" s="417"/>
    </row>
    <row r="899" spans="1:26" ht="16" x14ac:dyDescent="0.2">
      <c r="A899" s="417"/>
      <c r="B899" s="453"/>
      <c r="C899" s="454"/>
      <c r="D899" s="446"/>
      <c r="E899" s="446"/>
      <c r="F899" s="446"/>
      <c r="G899" s="446"/>
      <c r="H899" s="446"/>
      <c r="I899" s="446"/>
      <c r="J899" s="417"/>
      <c r="K899" s="417"/>
      <c r="L899" s="417"/>
      <c r="M899" s="417"/>
      <c r="N899" s="417"/>
      <c r="O899" s="417"/>
      <c r="P899" s="417"/>
      <c r="Q899" s="417"/>
      <c r="R899" s="417"/>
      <c r="S899" s="417"/>
      <c r="T899" s="417"/>
      <c r="U899" s="417"/>
      <c r="V899" s="417"/>
      <c r="W899" s="417"/>
      <c r="X899" s="417"/>
      <c r="Y899" s="417"/>
      <c r="Z899" s="417"/>
    </row>
    <row r="900" spans="1:26" ht="16" x14ac:dyDescent="0.2">
      <c r="A900" s="417"/>
      <c r="B900" s="453"/>
      <c r="C900" s="454"/>
      <c r="D900" s="446"/>
      <c r="E900" s="446"/>
      <c r="F900" s="446"/>
      <c r="G900" s="446"/>
      <c r="H900" s="446"/>
      <c r="I900" s="446"/>
      <c r="J900" s="417"/>
      <c r="K900" s="417"/>
      <c r="L900" s="417"/>
      <c r="M900" s="417"/>
      <c r="N900" s="417"/>
      <c r="O900" s="417"/>
      <c r="P900" s="417"/>
      <c r="Q900" s="417"/>
      <c r="R900" s="417"/>
      <c r="S900" s="417"/>
      <c r="T900" s="417"/>
      <c r="U900" s="417"/>
      <c r="V900" s="417"/>
      <c r="W900" s="417"/>
      <c r="X900" s="417"/>
      <c r="Y900" s="417"/>
      <c r="Z900" s="417"/>
    </row>
    <row r="901" spans="1:26" ht="16" x14ac:dyDescent="0.2">
      <c r="A901" s="417"/>
      <c r="B901" s="453"/>
      <c r="C901" s="454"/>
      <c r="D901" s="446"/>
      <c r="E901" s="446"/>
      <c r="F901" s="446"/>
      <c r="G901" s="446"/>
      <c r="H901" s="446"/>
      <c r="I901" s="446"/>
      <c r="J901" s="417"/>
      <c r="K901" s="417"/>
      <c r="L901" s="417"/>
      <c r="M901" s="417"/>
      <c r="N901" s="417"/>
      <c r="O901" s="417"/>
      <c r="P901" s="417"/>
      <c r="Q901" s="417"/>
      <c r="R901" s="417"/>
      <c r="S901" s="417"/>
      <c r="T901" s="417"/>
      <c r="U901" s="417"/>
      <c r="V901" s="417"/>
      <c r="W901" s="417"/>
      <c r="X901" s="417"/>
      <c r="Y901" s="417"/>
      <c r="Z901" s="417"/>
    </row>
    <row r="902" spans="1:26" ht="16" x14ac:dyDescent="0.2">
      <c r="A902" s="417"/>
      <c r="B902" s="453"/>
      <c r="C902" s="454"/>
      <c r="D902" s="446"/>
      <c r="E902" s="446"/>
      <c r="F902" s="446"/>
      <c r="G902" s="446"/>
      <c r="H902" s="446"/>
      <c r="I902" s="446"/>
      <c r="J902" s="417"/>
      <c r="K902" s="417"/>
      <c r="L902" s="417"/>
      <c r="M902" s="417"/>
      <c r="N902" s="417"/>
      <c r="O902" s="417"/>
      <c r="P902" s="417"/>
      <c r="Q902" s="417"/>
      <c r="R902" s="417"/>
      <c r="S902" s="417"/>
      <c r="T902" s="417"/>
      <c r="U902" s="417"/>
      <c r="V902" s="417"/>
      <c r="W902" s="417"/>
      <c r="X902" s="417"/>
      <c r="Y902" s="417"/>
      <c r="Z902" s="417"/>
    </row>
    <row r="903" spans="1:26" ht="16" x14ac:dyDescent="0.2">
      <c r="A903" s="417"/>
      <c r="B903" s="453"/>
      <c r="C903" s="454"/>
      <c r="D903" s="446"/>
      <c r="E903" s="446"/>
      <c r="F903" s="446"/>
      <c r="G903" s="446"/>
      <c r="H903" s="446"/>
      <c r="I903" s="446"/>
      <c r="J903" s="417"/>
      <c r="K903" s="417"/>
      <c r="L903" s="417"/>
      <c r="M903" s="417"/>
      <c r="N903" s="417"/>
      <c r="O903" s="417"/>
      <c r="P903" s="417"/>
      <c r="Q903" s="417"/>
      <c r="R903" s="417"/>
      <c r="S903" s="417"/>
      <c r="T903" s="417"/>
      <c r="U903" s="417"/>
      <c r="V903" s="417"/>
      <c r="W903" s="417"/>
      <c r="X903" s="417"/>
      <c r="Y903" s="417"/>
      <c r="Z903" s="417"/>
    </row>
    <row r="904" spans="1:26" ht="16" x14ac:dyDescent="0.2">
      <c r="A904" s="417"/>
      <c r="B904" s="453"/>
      <c r="C904" s="454"/>
      <c r="D904" s="446"/>
      <c r="E904" s="446"/>
      <c r="F904" s="446"/>
      <c r="G904" s="446"/>
      <c r="H904" s="446"/>
      <c r="I904" s="446"/>
      <c r="J904" s="417"/>
      <c r="K904" s="417"/>
      <c r="L904" s="417"/>
      <c r="M904" s="417"/>
      <c r="N904" s="417"/>
      <c r="O904" s="417"/>
      <c r="P904" s="417"/>
      <c r="Q904" s="417"/>
      <c r="R904" s="417"/>
      <c r="S904" s="417"/>
      <c r="T904" s="417"/>
      <c r="U904" s="417"/>
      <c r="V904" s="417"/>
      <c r="W904" s="417"/>
      <c r="X904" s="417"/>
      <c r="Y904" s="417"/>
      <c r="Z904" s="417"/>
    </row>
    <row r="905" spans="1:26" ht="16" x14ac:dyDescent="0.2">
      <c r="A905" s="417"/>
      <c r="B905" s="453"/>
      <c r="C905" s="454"/>
      <c r="D905" s="446"/>
      <c r="E905" s="446"/>
      <c r="F905" s="446"/>
      <c r="G905" s="446"/>
      <c r="H905" s="446"/>
      <c r="I905" s="446"/>
      <c r="J905" s="417"/>
      <c r="K905" s="417"/>
      <c r="L905" s="417"/>
      <c r="M905" s="417"/>
      <c r="N905" s="417"/>
      <c r="O905" s="417"/>
      <c r="P905" s="417"/>
      <c r="Q905" s="417"/>
      <c r="R905" s="417"/>
      <c r="S905" s="417"/>
      <c r="T905" s="417"/>
      <c r="U905" s="417"/>
      <c r="V905" s="417"/>
      <c r="W905" s="417"/>
      <c r="X905" s="417"/>
      <c r="Y905" s="417"/>
      <c r="Z905" s="417"/>
    </row>
    <row r="906" spans="1:26" ht="16" x14ac:dyDescent="0.2">
      <c r="A906" s="417"/>
      <c r="B906" s="453"/>
      <c r="C906" s="454"/>
      <c r="D906" s="446"/>
      <c r="E906" s="446"/>
      <c r="F906" s="446"/>
      <c r="G906" s="446"/>
      <c r="H906" s="446"/>
      <c r="I906" s="446"/>
      <c r="J906" s="417"/>
      <c r="K906" s="417"/>
      <c r="L906" s="417"/>
      <c r="M906" s="417"/>
      <c r="N906" s="417"/>
      <c r="O906" s="417"/>
      <c r="P906" s="417"/>
      <c r="Q906" s="417"/>
      <c r="R906" s="417"/>
      <c r="S906" s="417"/>
      <c r="T906" s="417"/>
      <c r="U906" s="417"/>
      <c r="V906" s="417"/>
      <c r="W906" s="417"/>
      <c r="X906" s="417"/>
      <c r="Y906" s="417"/>
      <c r="Z906" s="417"/>
    </row>
    <row r="907" spans="1:26" ht="16" x14ac:dyDescent="0.2">
      <c r="A907" s="417"/>
      <c r="B907" s="453"/>
      <c r="C907" s="454"/>
      <c r="D907" s="446"/>
      <c r="E907" s="446"/>
      <c r="F907" s="446"/>
      <c r="G907" s="446"/>
      <c r="H907" s="446"/>
      <c r="I907" s="446"/>
      <c r="J907" s="417"/>
      <c r="K907" s="417"/>
      <c r="L907" s="417"/>
      <c r="M907" s="417"/>
      <c r="N907" s="417"/>
      <c r="O907" s="417"/>
      <c r="P907" s="417"/>
      <c r="Q907" s="417"/>
      <c r="R907" s="417"/>
      <c r="S907" s="417"/>
      <c r="T907" s="417"/>
      <c r="U907" s="417"/>
      <c r="V907" s="417"/>
      <c r="W907" s="417"/>
      <c r="X907" s="417"/>
      <c r="Y907" s="417"/>
      <c r="Z907" s="417"/>
    </row>
    <row r="908" spans="1:26" ht="16" x14ac:dyDescent="0.2">
      <c r="A908" s="417"/>
      <c r="B908" s="453"/>
      <c r="C908" s="454"/>
      <c r="D908" s="446"/>
      <c r="E908" s="446"/>
      <c r="F908" s="446"/>
      <c r="G908" s="446"/>
      <c r="H908" s="446"/>
      <c r="I908" s="446"/>
      <c r="J908" s="417"/>
      <c r="K908" s="417"/>
      <c r="L908" s="417"/>
      <c r="M908" s="417"/>
      <c r="N908" s="417"/>
      <c r="O908" s="417"/>
      <c r="P908" s="417"/>
      <c r="Q908" s="417"/>
      <c r="R908" s="417"/>
      <c r="S908" s="417"/>
      <c r="T908" s="417"/>
      <c r="U908" s="417"/>
      <c r="V908" s="417"/>
      <c r="W908" s="417"/>
      <c r="X908" s="417"/>
      <c r="Y908" s="417"/>
      <c r="Z908" s="417"/>
    </row>
    <row r="909" spans="1:26" ht="16" x14ac:dyDescent="0.2">
      <c r="A909" s="417"/>
      <c r="B909" s="453"/>
      <c r="C909" s="454"/>
      <c r="D909" s="446"/>
      <c r="E909" s="446"/>
      <c r="F909" s="446"/>
      <c r="G909" s="446"/>
      <c r="H909" s="446"/>
      <c r="I909" s="446"/>
      <c r="J909" s="417"/>
      <c r="K909" s="417"/>
      <c r="L909" s="417"/>
      <c r="M909" s="417"/>
      <c r="N909" s="417"/>
      <c r="O909" s="417"/>
      <c r="P909" s="417"/>
      <c r="Q909" s="417"/>
      <c r="R909" s="417"/>
      <c r="S909" s="417"/>
      <c r="T909" s="417"/>
      <c r="U909" s="417"/>
      <c r="V909" s="417"/>
      <c r="W909" s="417"/>
      <c r="X909" s="417"/>
      <c r="Y909" s="417"/>
      <c r="Z909" s="417"/>
    </row>
    <row r="910" spans="1:26" ht="16" x14ac:dyDescent="0.2">
      <c r="A910" s="417"/>
      <c r="B910" s="453"/>
      <c r="C910" s="454"/>
      <c r="D910" s="446"/>
      <c r="E910" s="446"/>
      <c r="F910" s="446"/>
      <c r="G910" s="446"/>
      <c r="H910" s="446"/>
      <c r="I910" s="446"/>
      <c r="J910" s="417"/>
      <c r="K910" s="417"/>
      <c r="L910" s="417"/>
      <c r="M910" s="417"/>
      <c r="N910" s="417"/>
      <c r="O910" s="417"/>
      <c r="P910" s="417"/>
      <c r="Q910" s="417"/>
      <c r="R910" s="417"/>
      <c r="S910" s="417"/>
      <c r="T910" s="417"/>
      <c r="U910" s="417"/>
      <c r="V910" s="417"/>
      <c r="W910" s="417"/>
      <c r="X910" s="417"/>
      <c r="Y910" s="417"/>
      <c r="Z910" s="417"/>
    </row>
    <row r="911" spans="1:26" ht="16" x14ac:dyDescent="0.2">
      <c r="A911" s="417"/>
      <c r="B911" s="453"/>
      <c r="C911" s="454"/>
      <c r="D911" s="446"/>
      <c r="E911" s="446"/>
      <c r="F911" s="446"/>
      <c r="G911" s="446"/>
      <c r="H911" s="446"/>
      <c r="I911" s="446"/>
      <c r="J911" s="417"/>
      <c r="K911" s="417"/>
      <c r="L911" s="417"/>
      <c r="M911" s="417"/>
      <c r="N911" s="417"/>
      <c r="O911" s="417"/>
      <c r="P911" s="417"/>
      <c r="Q911" s="417"/>
      <c r="R911" s="417"/>
      <c r="S911" s="417"/>
      <c r="T911" s="417"/>
      <c r="U911" s="417"/>
      <c r="V911" s="417"/>
      <c r="W911" s="417"/>
      <c r="X911" s="417"/>
      <c r="Y911" s="417"/>
      <c r="Z911" s="417"/>
    </row>
    <row r="912" spans="1:26" ht="16" x14ac:dyDescent="0.2">
      <c r="A912" s="417"/>
      <c r="B912" s="453"/>
      <c r="C912" s="454"/>
      <c r="D912" s="446"/>
      <c r="E912" s="446"/>
      <c r="F912" s="446"/>
      <c r="G912" s="446"/>
      <c r="H912" s="446"/>
      <c r="I912" s="446"/>
      <c r="J912" s="417"/>
      <c r="K912" s="417"/>
      <c r="L912" s="417"/>
      <c r="M912" s="417"/>
      <c r="N912" s="417"/>
      <c r="O912" s="417"/>
      <c r="P912" s="417"/>
      <c r="Q912" s="417"/>
      <c r="R912" s="417"/>
      <c r="S912" s="417"/>
      <c r="T912" s="417"/>
      <c r="U912" s="417"/>
      <c r="V912" s="417"/>
      <c r="W912" s="417"/>
      <c r="X912" s="417"/>
      <c r="Y912" s="417"/>
      <c r="Z912" s="417"/>
    </row>
    <row r="913" spans="1:26" ht="16" x14ac:dyDescent="0.2">
      <c r="A913" s="417"/>
      <c r="B913" s="453"/>
      <c r="C913" s="454"/>
      <c r="D913" s="446"/>
      <c r="E913" s="446"/>
      <c r="F913" s="446"/>
      <c r="G913" s="446"/>
      <c r="H913" s="446"/>
      <c r="I913" s="446"/>
      <c r="J913" s="417"/>
      <c r="K913" s="417"/>
      <c r="L913" s="417"/>
      <c r="M913" s="417"/>
      <c r="N913" s="417"/>
      <c r="O913" s="417"/>
      <c r="P913" s="417"/>
      <c r="Q913" s="417"/>
      <c r="R913" s="417"/>
      <c r="S913" s="417"/>
      <c r="T913" s="417"/>
      <c r="U913" s="417"/>
      <c r="V913" s="417"/>
      <c r="W913" s="417"/>
      <c r="X913" s="417"/>
      <c r="Y913" s="417"/>
      <c r="Z913" s="417"/>
    </row>
    <row r="914" spans="1:26" ht="16" x14ac:dyDescent="0.2">
      <c r="A914" s="417"/>
      <c r="B914" s="453"/>
      <c r="C914" s="454"/>
      <c r="D914" s="446"/>
      <c r="E914" s="446"/>
      <c r="F914" s="446"/>
      <c r="G914" s="446"/>
      <c r="H914" s="446"/>
      <c r="I914" s="446"/>
      <c r="J914" s="417"/>
      <c r="K914" s="417"/>
      <c r="L914" s="417"/>
      <c r="M914" s="417"/>
      <c r="N914" s="417"/>
      <c r="O914" s="417"/>
      <c r="P914" s="417"/>
      <c r="Q914" s="417"/>
      <c r="R914" s="417"/>
      <c r="S914" s="417"/>
      <c r="T914" s="417"/>
      <c r="U914" s="417"/>
      <c r="V914" s="417"/>
      <c r="W914" s="417"/>
      <c r="X914" s="417"/>
      <c r="Y914" s="417"/>
      <c r="Z914" s="417"/>
    </row>
    <row r="915" spans="1:26" ht="16" x14ac:dyDescent="0.2">
      <c r="A915" s="417"/>
      <c r="B915" s="453"/>
      <c r="C915" s="454"/>
      <c r="D915" s="446"/>
      <c r="E915" s="446"/>
      <c r="F915" s="446"/>
      <c r="G915" s="446"/>
      <c r="H915" s="446"/>
      <c r="I915" s="446"/>
      <c r="J915" s="417"/>
      <c r="K915" s="417"/>
      <c r="L915" s="417"/>
      <c r="M915" s="417"/>
      <c r="N915" s="417"/>
      <c r="O915" s="417"/>
      <c r="P915" s="417"/>
      <c r="Q915" s="417"/>
      <c r="R915" s="417"/>
      <c r="S915" s="417"/>
      <c r="T915" s="417"/>
      <c r="U915" s="417"/>
      <c r="V915" s="417"/>
      <c r="W915" s="417"/>
      <c r="X915" s="417"/>
      <c r="Y915" s="417"/>
      <c r="Z915" s="417"/>
    </row>
    <row r="916" spans="1:26" ht="16" x14ac:dyDescent="0.2">
      <c r="A916" s="417"/>
      <c r="B916" s="453"/>
      <c r="C916" s="454"/>
      <c r="D916" s="446"/>
      <c r="E916" s="446"/>
      <c r="F916" s="446"/>
      <c r="G916" s="446"/>
      <c r="H916" s="446"/>
      <c r="I916" s="446"/>
      <c r="J916" s="417"/>
      <c r="K916" s="417"/>
      <c r="L916" s="417"/>
      <c r="M916" s="417"/>
      <c r="N916" s="417"/>
      <c r="O916" s="417"/>
      <c r="P916" s="417"/>
      <c r="Q916" s="417"/>
      <c r="R916" s="417"/>
      <c r="S916" s="417"/>
      <c r="T916" s="417"/>
      <c r="U916" s="417"/>
      <c r="V916" s="417"/>
      <c r="W916" s="417"/>
      <c r="X916" s="417"/>
      <c r="Y916" s="417"/>
      <c r="Z916" s="417"/>
    </row>
    <row r="917" spans="1:26" ht="16" x14ac:dyDescent="0.2">
      <c r="A917" s="417"/>
      <c r="B917" s="453"/>
      <c r="C917" s="454"/>
      <c r="D917" s="446"/>
      <c r="E917" s="446"/>
      <c r="F917" s="446"/>
      <c r="G917" s="446"/>
      <c r="H917" s="446"/>
      <c r="I917" s="446"/>
      <c r="J917" s="417"/>
      <c r="K917" s="417"/>
      <c r="L917" s="417"/>
      <c r="M917" s="417"/>
      <c r="N917" s="417"/>
      <c r="O917" s="417"/>
      <c r="P917" s="417"/>
      <c r="Q917" s="417"/>
      <c r="R917" s="417"/>
      <c r="S917" s="417"/>
      <c r="T917" s="417"/>
      <c r="U917" s="417"/>
      <c r="V917" s="417"/>
      <c r="W917" s="417"/>
      <c r="X917" s="417"/>
      <c r="Y917" s="417"/>
      <c r="Z917" s="417"/>
    </row>
    <row r="918" spans="1:26" ht="16" x14ac:dyDescent="0.2">
      <c r="A918" s="417"/>
      <c r="B918" s="453"/>
      <c r="C918" s="454"/>
      <c r="D918" s="446"/>
      <c r="E918" s="446"/>
      <c r="F918" s="446"/>
      <c r="G918" s="446"/>
      <c r="H918" s="446"/>
      <c r="I918" s="446"/>
      <c r="J918" s="417"/>
      <c r="K918" s="417"/>
      <c r="L918" s="417"/>
      <c r="M918" s="417"/>
      <c r="N918" s="417"/>
      <c r="O918" s="417"/>
      <c r="P918" s="417"/>
      <c r="Q918" s="417"/>
      <c r="R918" s="417"/>
      <c r="S918" s="417"/>
      <c r="T918" s="417"/>
      <c r="U918" s="417"/>
      <c r="V918" s="417"/>
      <c r="W918" s="417"/>
      <c r="X918" s="417"/>
      <c r="Y918" s="417"/>
      <c r="Z918" s="417"/>
    </row>
    <row r="919" spans="1:26" ht="16" x14ac:dyDescent="0.2">
      <c r="A919" s="417"/>
      <c r="B919" s="453"/>
      <c r="C919" s="454"/>
      <c r="D919" s="446"/>
      <c r="E919" s="446"/>
      <c r="F919" s="446"/>
      <c r="G919" s="446"/>
      <c r="H919" s="446"/>
      <c r="I919" s="446"/>
      <c r="J919" s="417"/>
      <c r="K919" s="417"/>
      <c r="L919" s="417"/>
      <c r="M919" s="417"/>
      <c r="N919" s="417"/>
      <c r="O919" s="417"/>
      <c r="P919" s="417"/>
      <c r="Q919" s="417"/>
      <c r="R919" s="417"/>
      <c r="S919" s="417"/>
      <c r="T919" s="417"/>
      <c r="U919" s="417"/>
      <c r="V919" s="417"/>
      <c r="W919" s="417"/>
      <c r="X919" s="417"/>
      <c r="Y919" s="417"/>
      <c r="Z919" s="417"/>
    </row>
    <row r="920" spans="1:26" ht="16" x14ac:dyDescent="0.2">
      <c r="A920" s="417"/>
      <c r="B920" s="453"/>
      <c r="C920" s="454"/>
      <c r="D920" s="446"/>
      <c r="E920" s="446"/>
      <c r="F920" s="446"/>
      <c r="G920" s="446"/>
      <c r="H920" s="446"/>
      <c r="I920" s="446"/>
      <c r="J920" s="417"/>
      <c r="K920" s="417"/>
      <c r="L920" s="417"/>
      <c r="M920" s="417"/>
      <c r="N920" s="417"/>
      <c r="O920" s="417"/>
      <c r="P920" s="417"/>
      <c r="Q920" s="417"/>
      <c r="R920" s="417"/>
      <c r="S920" s="417"/>
      <c r="T920" s="417"/>
      <c r="U920" s="417"/>
      <c r="V920" s="417"/>
      <c r="W920" s="417"/>
      <c r="X920" s="417"/>
      <c r="Y920" s="417"/>
      <c r="Z920" s="417"/>
    </row>
    <row r="921" spans="1:26" ht="16" x14ac:dyDescent="0.2">
      <c r="A921" s="417"/>
      <c r="B921" s="453"/>
      <c r="C921" s="454"/>
      <c r="D921" s="446"/>
      <c r="E921" s="446"/>
      <c r="F921" s="446"/>
      <c r="G921" s="446"/>
      <c r="H921" s="446"/>
      <c r="I921" s="446"/>
      <c r="J921" s="417"/>
      <c r="K921" s="417"/>
      <c r="L921" s="417"/>
      <c r="M921" s="417"/>
      <c r="N921" s="417"/>
      <c r="O921" s="417"/>
      <c r="P921" s="417"/>
      <c r="Q921" s="417"/>
      <c r="R921" s="417"/>
      <c r="S921" s="417"/>
      <c r="T921" s="417"/>
      <c r="U921" s="417"/>
      <c r="V921" s="417"/>
      <c r="W921" s="417"/>
      <c r="X921" s="417"/>
      <c r="Y921" s="417"/>
      <c r="Z921" s="417"/>
    </row>
    <row r="922" spans="1:26" ht="16" x14ac:dyDescent="0.2">
      <c r="A922" s="417"/>
      <c r="B922" s="453"/>
      <c r="C922" s="454"/>
      <c r="D922" s="446"/>
      <c r="E922" s="446"/>
      <c r="F922" s="446"/>
      <c r="G922" s="446"/>
      <c r="H922" s="446"/>
      <c r="I922" s="446"/>
      <c r="J922" s="417"/>
      <c r="K922" s="417"/>
      <c r="L922" s="417"/>
      <c r="M922" s="417"/>
      <c r="N922" s="417"/>
      <c r="O922" s="417"/>
      <c r="P922" s="417"/>
      <c r="Q922" s="417"/>
      <c r="R922" s="417"/>
      <c r="S922" s="417"/>
      <c r="T922" s="417"/>
      <c r="U922" s="417"/>
      <c r="V922" s="417"/>
      <c r="W922" s="417"/>
      <c r="X922" s="417"/>
      <c r="Y922" s="417"/>
      <c r="Z922" s="417"/>
    </row>
    <row r="923" spans="1:26" ht="16" x14ac:dyDescent="0.2">
      <c r="A923" s="417"/>
      <c r="B923" s="453"/>
      <c r="C923" s="454"/>
      <c r="D923" s="446"/>
      <c r="E923" s="446"/>
      <c r="F923" s="446"/>
      <c r="G923" s="446"/>
      <c r="H923" s="446"/>
      <c r="I923" s="446"/>
      <c r="J923" s="417"/>
      <c r="K923" s="417"/>
      <c r="L923" s="417"/>
      <c r="M923" s="417"/>
      <c r="N923" s="417"/>
      <c r="O923" s="417"/>
      <c r="P923" s="417"/>
      <c r="Q923" s="417"/>
      <c r="R923" s="417"/>
      <c r="S923" s="417"/>
      <c r="T923" s="417"/>
      <c r="U923" s="417"/>
      <c r="V923" s="417"/>
      <c r="W923" s="417"/>
      <c r="X923" s="417"/>
      <c r="Y923" s="417"/>
      <c r="Z923" s="417"/>
    </row>
    <row r="924" spans="1:26" ht="16" x14ac:dyDescent="0.2">
      <c r="A924" s="417"/>
      <c r="B924" s="453"/>
      <c r="C924" s="454"/>
      <c r="D924" s="446"/>
      <c r="E924" s="446"/>
      <c r="F924" s="446"/>
      <c r="G924" s="446"/>
      <c r="H924" s="446"/>
      <c r="I924" s="446"/>
      <c r="J924" s="417"/>
      <c r="K924" s="417"/>
      <c r="L924" s="417"/>
      <c r="M924" s="417"/>
      <c r="N924" s="417"/>
      <c r="O924" s="417"/>
      <c r="P924" s="417"/>
      <c r="Q924" s="417"/>
      <c r="R924" s="417"/>
      <c r="S924" s="417"/>
      <c r="T924" s="417"/>
      <c r="U924" s="417"/>
      <c r="V924" s="417"/>
      <c r="W924" s="417"/>
      <c r="X924" s="417"/>
      <c r="Y924" s="417"/>
      <c r="Z924" s="417"/>
    </row>
    <row r="925" spans="1:26" ht="16" x14ac:dyDescent="0.2">
      <c r="A925" s="417"/>
      <c r="B925" s="453"/>
      <c r="C925" s="454"/>
      <c r="D925" s="446"/>
      <c r="E925" s="446"/>
      <c r="F925" s="446"/>
      <c r="G925" s="446"/>
      <c r="H925" s="446"/>
      <c r="I925" s="446"/>
      <c r="J925" s="417"/>
      <c r="K925" s="417"/>
      <c r="L925" s="417"/>
      <c r="M925" s="417"/>
      <c r="N925" s="417"/>
      <c r="O925" s="417"/>
      <c r="P925" s="417"/>
      <c r="Q925" s="417"/>
      <c r="R925" s="417"/>
      <c r="S925" s="417"/>
      <c r="T925" s="417"/>
      <c r="U925" s="417"/>
      <c r="V925" s="417"/>
      <c r="W925" s="417"/>
      <c r="X925" s="417"/>
      <c r="Y925" s="417"/>
      <c r="Z925" s="417"/>
    </row>
    <row r="926" spans="1:26" ht="16" x14ac:dyDescent="0.2">
      <c r="A926" s="417"/>
      <c r="B926" s="453"/>
      <c r="C926" s="454"/>
      <c r="D926" s="446"/>
      <c r="E926" s="446"/>
      <c r="F926" s="446"/>
      <c r="G926" s="446"/>
      <c r="H926" s="446"/>
      <c r="I926" s="446"/>
      <c r="J926" s="417"/>
      <c r="K926" s="417"/>
      <c r="L926" s="417"/>
      <c r="M926" s="417"/>
      <c r="N926" s="417"/>
      <c r="O926" s="417"/>
      <c r="P926" s="417"/>
      <c r="Q926" s="417"/>
      <c r="R926" s="417"/>
      <c r="S926" s="417"/>
      <c r="T926" s="417"/>
      <c r="U926" s="417"/>
      <c r="V926" s="417"/>
      <c r="W926" s="417"/>
      <c r="X926" s="417"/>
      <c r="Y926" s="417"/>
      <c r="Z926" s="417"/>
    </row>
    <row r="927" spans="1:26" ht="16" x14ac:dyDescent="0.2">
      <c r="A927" s="417"/>
      <c r="B927" s="453"/>
      <c r="C927" s="454"/>
      <c r="D927" s="446"/>
      <c r="E927" s="446"/>
      <c r="F927" s="446"/>
      <c r="G927" s="446"/>
      <c r="H927" s="446"/>
      <c r="I927" s="446"/>
      <c r="J927" s="417"/>
      <c r="K927" s="417"/>
      <c r="L927" s="417"/>
      <c r="M927" s="417"/>
      <c r="N927" s="417"/>
      <c r="O927" s="417"/>
      <c r="P927" s="417"/>
      <c r="Q927" s="417"/>
      <c r="R927" s="417"/>
      <c r="S927" s="417"/>
      <c r="T927" s="417"/>
      <c r="U927" s="417"/>
      <c r="V927" s="417"/>
      <c r="W927" s="417"/>
      <c r="X927" s="417"/>
      <c r="Y927" s="417"/>
      <c r="Z927" s="417"/>
    </row>
    <row r="928" spans="1:26" ht="16" x14ac:dyDescent="0.2">
      <c r="A928" s="417"/>
      <c r="B928" s="453"/>
      <c r="C928" s="454"/>
      <c r="D928" s="446"/>
      <c r="E928" s="446"/>
      <c r="F928" s="446"/>
      <c r="G928" s="446"/>
      <c r="H928" s="446"/>
      <c r="I928" s="446"/>
      <c r="J928" s="417"/>
      <c r="K928" s="417"/>
      <c r="L928" s="417"/>
      <c r="M928" s="417"/>
      <c r="N928" s="417"/>
      <c r="O928" s="417"/>
      <c r="P928" s="417"/>
      <c r="Q928" s="417"/>
      <c r="R928" s="417"/>
      <c r="S928" s="417"/>
      <c r="T928" s="417"/>
      <c r="U928" s="417"/>
      <c r="V928" s="417"/>
      <c r="W928" s="417"/>
      <c r="X928" s="417"/>
      <c r="Y928" s="417"/>
      <c r="Z928" s="417"/>
    </row>
    <row r="929" spans="1:26" ht="16" x14ac:dyDescent="0.2">
      <c r="A929" s="417"/>
      <c r="B929" s="453"/>
      <c r="C929" s="454"/>
      <c r="D929" s="446"/>
      <c r="E929" s="446"/>
      <c r="F929" s="446"/>
      <c r="G929" s="446"/>
      <c r="H929" s="446"/>
      <c r="I929" s="446"/>
      <c r="J929" s="417"/>
      <c r="K929" s="417"/>
      <c r="L929" s="417"/>
      <c r="M929" s="417"/>
      <c r="N929" s="417"/>
      <c r="O929" s="417"/>
      <c r="P929" s="417"/>
      <c r="Q929" s="417"/>
      <c r="R929" s="417"/>
      <c r="S929" s="417"/>
      <c r="T929" s="417"/>
      <c r="U929" s="417"/>
      <c r="V929" s="417"/>
      <c r="W929" s="417"/>
      <c r="X929" s="417"/>
      <c r="Y929" s="417"/>
      <c r="Z929" s="417"/>
    </row>
    <row r="930" spans="1:26" ht="16" x14ac:dyDescent="0.2">
      <c r="A930" s="417"/>
      <c r="B930" s="453"/>
      <c r="C930" s="454"/>
      <c r="D930" s="446"/>
      <c r="E930" s="446"/>
      <c r="F930" s="446"/>
      <c r="G930" s="446"/>
      <c r="H930" s="446"/>
      <c r="I930" s="446"/>
      <c r="J930" s="417"/>
      <c r="K930" s="417"/>
      <c r="L930" s="417"/>
      <c r="M930" s="417"/>
      <c r="N930" s="417"/>
      <c r="O930" s="417"/>
      <c r="P930" s="417"/>
      <c r="Q930" s="417"/>
      <c r="R930" s="417"/>
      <c r="S930" s="417"/>
      <c r="T930" s="417"/>
      <c r="U930" s="417"/>
      <c r="V930" s="417"/>
      <c r="W930" s="417"/>
      <c r="X930" s="417"/>
      <c r="Y930" s="417"/>
      <c r="Z930" s="417"/>
    </row>
    <row r="931" spans="1:26" ht="16" x14ac:dyDescent="0.2">
      <c r="A931" s="417"/>
      <c r="B931" s="453"/>
      <c r="C931" s="454"/>
      <c r="D931" s="446"/>
      <c r="E931" s="446"/>
      <c r="F931" s="446"/>
      <c r="G931" s="446"/>
      <c r="H931" s="446"/>
      <c r="I931" s="446"/>
      <c r="J931" s="417"/>
      <c r="K931" s="417"/>
      <c r="L931" s="417"/>
      <c r="M931" s="417"/>
      <c r="N931" s="417"/>
      <c r="O931" s="417"/>
      <c r="P931" s="417"/>
      <c r="Q931" s="417"/>
      <c r="R931" s="417"/>
      <c r="S931" s="417"/>
      <c r="T931" s="417"/>
      <c r="U931" s="417"/>
      <c r="V931" s="417"/>
      <c r="W931" s="417"/>
      <c r="X931" s="417"/>
      <c r="Y931" s="417"/>
      <c r="Z931" s="417"/>
    </row>
    <row r="932" spans="1:26" ht="16" x14ac:dyDescent="0.2">
      <c r="A932" s="417"/>
      <c r="B932" s="453"/>
      <c r="C932" s="454"/>
      <c r="D932" s="446"/>
      <c r="E932" s="446"/>
      <c r="F932" s="446"/>
      <c r="G932" s="446"/>
      <c r="H932" s="446"/>
      <c r="I932" s="446"/>
      <c r="J932" s="417"/>
      <c r="K932" s="417"/>
      <c r="L932" s="417"/>
      <c r="M932" s="417"/>
      <c r="N932" s="417"/>
      <c r="O932" s="417"/>
      <c r="P932" s="417"/>
      <c r="Q932" s="417"/>
      <c r="R932" s="417"/>
      <c r="S932" s="417"/>
      <c r="T932" s="417"/>
      <c r="U932" s="417"/>
      <c r="V932" s="417"/>
      <c r="W932" s="417"/>
      <c r="X932" s="417"/>
      <c r="Y932" s="417"/>
      <c r="Z932" s="417"/>
    </row>
    <row r="933" spans="1:26" ht="16" x14ac:dyDescent="0.2">
      <c r="A933" s="417"/>
      <c r="B933" s="453"/>
      <c r="C933" s="454"/>
      <c r="D933" s="446"/>
      <c r="E933" s="446"/>
      <c r="F933" s="446"/>
      <c r="G933" s="446"/>
      <c r="H933" s="446"/>
      <c r="I933" s="446"/>
      <c r="J933" s="417"/>
      <c r="K933" s="417"/>
      <c r="L933" s="417"/>
      <c r="M933" s="417"/>
      <c r="N933" s="417"/>
      <c r="O933" s="417"/>
      <c r="P933" s="417"/>
      <c r="Q933" s="417"/>
      <c r="R933" s="417"/>
      <c r="S933" s="417"/>
      <c r="T933" s="417"/>
      <c r="U933" s="417"/>
      <c r="V933" s="417"/>
      <c r="W933" s="417"/>
      <c r="X933" s="417"/>
      <c r="Y933" s="417"/>
      <c r="Z933" s="417"/>
    </row>
    <row r="934" spans="1:26" ht="16" x14ac:dyDescent="0.2">
      <c r="A934" s="417"/>
      <c r="B934" s="453"/>
      <c r="C934" s="454"/>
      <c r="D934" s="446"/>
      <c r="E934" s="446"/>
      <c r="F934" s="446"/>
      <c r="G934" s="446"/>
      <c r="H934" s="446"/>
      <c r="I934" s="446"/>
      <c r="J934" s="417"/>
      <c r="K934" s="417"/>
      <c r="L934" s="417"/>
      <c r="M934" s="417"/>
      <c r="N934" s="417"/>
      <c r="O934" s="417"/>
      <c r="P934" s="417"/>
      <c r="Q934" s="417"/>
      <c r="R934" s="417"/>
      <c r="S934" s="417"/>
      <c r="T934" s="417"/>
      <c r="U934" s="417"/>
      <c r="V934" s="417"/>
      <c r="W934" s="417"/>
      <c r="X934" s="417"/>
      <c r="Y934" s="417"/>
      <c r="Z934" s="417"/>
    </row>
    <row r="935" spans="1:26" ht="16" x14ac:dyDescent="0.2">
      <c r="A935" s="417"/>
      <c r="B935" s="453"/>
      <c r="C935" s="454"/>
      <c r="D935" s="446"/>
      <c r="E935" s="446"/>
      <c r="F935" s="446"/>
      <c r="G935" s="446"/>
      <c r="H935" s="446"/>
      <c r="I935" s="446"/>
      <c r="J935" s="417"/>
      <c r="K935" s="417"/>
      <c r="L935" s="417"/>
      <c r="M935" s="417"/>
      <c r="N935" s="417"/>
      <c r="O935" s="417"/>
      <c r="P935" s="417"/>
      <c r="Q935" s="417"/>
      <c r="R935" s="417"/>
      <c r="S935" s="417"/>
      <c r="T935" s="417"/>
      <c r="U935" s="417"/>
      <c r="V935" s="417"/>
      <c r="W935" s="417"/>
      <c r="X935" s="417"/>
      <c r="Y935" s="417"/>
      <c r="Z935" s="417"/>
    </row>
    <row r="936" spans="1:26" ht="16" x14ac:dyDescent="0.2">
      <c r="A936" s="417"/>
      <c r="B936" s="453"/>
      <c r="C936" s="454"/>
      <c r="D936" s="446"/>
      <c r="E936" s="446"/>
      <c r="F936" s="446"/>
      <c r="G936" s="446"/>
      <c r="H936" s="446"/>
      <c r="I936" s="446"/>
      <c r="J936" s="417"/>
      <c r="K936" s="417"/>
      <c r="L936" s="417"/>
      <c r="M936" s="417"/>
      <c r="N936" s="417"/>
      <c r="O936" s="417"/>
      <c r="P936" s="417"/>
      <c r="Q936" s="417"/>
      <c r="R936" s="417"/>
      <c r="S936" s="417"/>
      <c r="T936" s="417"/>
      <c r="U936" s="417"/>
      <c r="V936" s="417"/>
      <c r="W936" s="417"/>
      <c r="X936" s="417"/>
      <c r="Y936" s="417"/>
      <c r="Z936" s="417"/>
    </row>
    <row r="937" spans="1:26" ht="16" x14ac:dyDescent="0.2">
      <c r="A937" s="417"/>
      <c r="B937" s="453"/>
      <c r="C937" s="454"/>
      <c r="D937" s="446"/>
      <c r="E937" s="446"/>
      <c r="F937" s="446"/>
      <c r="G937" s="446"/>
      <c r="H937" s="446"/>
      <c r="I937" s="446"/>
      <c r="J937" s="417"/>
      <c r="K937" s="417"/>
      <c r="L937" s="417"/>
      <c r="M937" s="417"/>
      <c r="N937" s="417"/>
      <c r="O937" s="417"/>
      <c r="P937" s="417"/>
      <c r="Q937" s="417"/>
      <c r="R937" s="417"/>
      <c r="S937" s="417"/>
      <c r="T937" s="417"/>
      <c r="U937" s="417"/>
      <c r="V937" s="417"/>
      <c r="W937" s="417"/>
      <c r="X937" s="417"/>
      <c r="Y937" s="417"/>
      <c r="Z937" s="417"/>
    </row>
    <row r="938" spans="1:26" ht="16" x14ac:dyDescent="0.2">
      <c r="A938" s="417"/>
      <c r="B938" s="453"/>
      <c r="C938" s="454"/>
      <c r="D938" s="446"/>
      <c r="E938" s="446"/>
      <c r="F938" s="446"/>
      <c r="G938" s="446"/>
      <c r="H938" s="446"/>
      <c r="I938" s="446"/>
      <c r="J938" s="417"/>
      <c r="K938" s="417"/>
      <c r="L938" s="417"/>
      <c r="M938" s="417"/>
      <c r="N938" s="417"/>
      <c r="O938" s="417"/>
      <c r="P938" s="417"/>
      <c r="Q938" s="417"/>
      <c r="R938" s="417"/>
      <c r="S938" s="417"/>
      <c r="T938" s="417"/>
      <c r="U938" s="417"/>
      <c r="V938" s="417"/>
      <c r="W938" s="417"/>
      <c r="X938" s="417"/>
      <c r="Y938" s="417"/>
      <c r="Z938" s="417"/>
    </row>
    <row r="939" spans="1:26" ht="16" x14ac:dyDescent="0.2">
      <c r="A939" s="417"/>
      <c r="B939" s="453"/>
      <c r="C939" s="454"/>
      <c r="D939" s="446"/>
      <c r="E939" s="446"/>
      <c r="F939" s="446"/>
      <c r="G939" s="446"/>
      <c r="H939" s="446"/>
      <c r="I939" s="446"/>
      <c r="J939" s="417"/>
      <c r="K939" s="417"/>
      <c r="L939" s="417"/>
      <c r="M939" s="417"/>
      <c r="N939" s="417"/>
      <c r="O939" s="417"/>
      <c r="P939" s="417"/>
      <c r="Q939" s="417"/>
      <c r="R939" s="417"/>
      <c r="S939" s="417"/>
      <c r="T939" s="417"/>
      <c r="U939" s="417"/>
      <c r="V939" s="417"/>
      <c r="W939" s="417"/>
      <c r="X939" s="417"/>
      <c r="Y939" s="417"/>
      <c r="Z939" s="417"/>
    </row>
    <row r="940" spans="1:26" ht="16" x14ac:dyDescent="0.2">
      <c r="A940" s="417"/>
      <c r="B940" s="453"/>
      <c r="C940" s="454"/>
      <c r="D940" s="446"/>
      <c r="E940" s="446"/>
      <c r="F940" s="446"/>
      <c r="G940" s="446"/>
      <c r="H940" s="446"/>
      <c r="I940" s="446"/>
      <c r="J940" s="417"/>
      <c r="K940" s="417"/>
      <c r="L940" s="417"/>
      <c r="M940" s="417"/>
      <c r="N940" s="417"/>
      <c r="O940" s="417"/>
      <c r="P940" s="417"/>
      <c r="Q940" s="417"/>
      <c r="R940" s="417"/>
      <c r="S940" s="417"/>
      <c r="T940" s="417"/>
      <c r="U940" s="417"/>
      <c r="V940" s="417"/>
      <c r="W940" s="417"/>
      <c r="X940" s="417"/>
      <c r="Y940" s="417"/>
      <c r="Z940" s="417"/>
    </row>
    <row r="941" spans="1:26" ht="16" x14ac:dyDescent="0.2">
      <c r="A941" s="417"/>
      <c r="B941" s="453"/>
      <c r="C941" s="454"/>
      <c r="D941" s="446"/>
      <c r="E941" s="446"/>
      <c r="F941" s="446"/>
      <c r="G941" s="446"/>
      <c r="H941" s="446"/>
      <c r="I941" s="446"/>
      <c r="J941" s="417"/>
      <c r="K941" s="417"/>
      <c r="L941" s="417"/>
      <c r="M941" s="417"/>
      <c r="N941" s="417"/>
      <c r="O941" s="417"/>
      <c r="P941" s="417"/>
      <c r="Q941" s="417"/>
      <c r="R941" s="417"/>
      <c r="S941" s="417"/>
      <c r="T941" s="417"/>
      <c r="U941" s="417"/>
      <c r="V941" s="417"/>
      <c r="W941" s="417"/>
      <c r="X941" s="417"/>
      <c r="Y941" s="417"/>
      <c r="Z941" s="417"/>
    </row>
    <row r="942" spans="1:26" ht="16" x14ac:dyDescent="0.2">
      <c r="A942" s="417"/>
      <c r="B942" s="453"/>
      <c r="C942" s="454"/>
      <c r="D942" s="446"/>
      <c r="E942" s="446"/>
      <c r="F942" s="446"/>
      <c r="G942" s="446"/>
      <c r="H942" s="446"/>
      <c r="I942" s="446"/>
      <c r="J942" s="417"/>
      <c r="K942" s="417"/>
      <c r="L942" s="417"/>
      <c r="M942" s="417"/>
      <c r="N942" s="417"/>
      <c r="O942" s="417"/>
      <c r="P942" s="417"/>
      <c r="Q942" s="417"/>
      <c r="R942" s="417"/>
      <c r="S942" s="417"/>
      <c r="T942" s="417"/>
      <c r="U942" s="417"/>
      <c r="V942" s="417"/>
      <c r="W942" s="417"/>
      <c r="X942" s="417"/>
      <c r="Y942" s="417"/>
      <c r="Z942" s="417"/>
    </row>
    <row r="943" spans="1:26" ht="16" x14ac:dyDescent="0.2">
      <c r="A943" s="417"/>
      <c r="B943" s="453"/>
      <c r="C943" s="454"/>
      <c r="D943" s="446"/>
      <c r="E943" s="446"/>
      <c r="F943" s="446"/>
      <c r="G943" s="446"/>
      <c r="H943" s="446"/>
      <c r="I943" s="446"/>
      <c r="J943" s="417"/>
      <c r="K943" s="417"/>
      <c r="L943" s="417"/>
      <c r="M943" s="417"/>
      <c r="N943" s="417"/>
      <c r="O943" s="417"/>
      <c r="P943" s="417"/>
      <c r="Q943" s="417"/>
      <c r="R943" s="417"/>
      <c r="S943" s="417"/>
      <c r="T943" s="417"/>
      <c r="U943" s="417"/>
      <c r="V943" s="417"/>
      <c r="W943" s="417"/>
      <c r="X943" s="417"/>
      <c r="Y943" s="417"/>
      <c r="Z943" s="417"/>
    </row>
    <row r="944" spans="1:26" ht="16" x14ac:dyDescent="0.2">
      <c r="A944" s="417"/>
      <c r="B944" s="453"/>
      <c r="C944" s="454"/>
      <c r="D944" s="446"/>
      <c r="E944" s="446"/>
      <c r="F944" s="446"/>
      <c r="G944" s="446"/>
      <c r="H944" s="446"/>
      <c r="I944" s="446"/>
      <c r="J944" s="417"/>
      <c r="K944" s="417"/>
      <c r="L944" s="417"/>
      <c r="M944" s="417"/>
      <c r="N944" s="417"/>
      <c r="O944" s="417"/>
      <c r="P944" s="417"/>
      <c r="Q944" s="417"/>
      <c r="R944" s="417"/>
      <c r="S944" s="417"/>
      <c r="T944" s="417"/>
      <c r="U944" s="417"/>
      <c r="V944" s="417"/>
      <c r="W944" s="417"/>
      <c r="X944" s="417"/>
      <c r="Y944" s="417"/>
      <c r="Z944" s="417"/>
    </row>
    <row r="945" spans="1:26" ht="16" x14ac:dyDescent="0.2">
      <c r="A945" s="417"/>
      <c r="B945" s="453"/>
      <c r="C945" s="454"/>
      <c r="D945" s="446"/>
      <c r="E945" s="446"/>
      <c r="F945" s="446"/>
      <c r="G945" s="446"/>
      <c r="H945" s="446"/>
      <c r="I945" s="446"/>
      <c r="J945" s="417"/>
      <c r="K945" s="417"/>
      <c r="L945" s="417"/>
      <c r="M945" s="417"/>
      <c r="N945" s="417"/>
      <c r="O945" s="417"/>
      <c r="P945" s="417"/>
      <c r="Q945" s="417"/>
      <c r="R945" s="417"/>
      <c r="S945" s="417"/>
      <c r="T945" s="417"/>
      <c r="U945" s="417"/>
      <c r="V945" s="417"/>
      <c r="W945" s="417"/>
      <c r="X945" s="417"/>
      <c r="Y945" s="417"/>
      <c r="Z945" s="417"/>
    </row>
    <row r="946" spans="1:26" ht="16" x14ac:dyDescent="0.2">
      <c r="A946" s="417"/>
      <c r="B946" s="453"/>
      <c r="C946" s="454"/>
      <c r="D946" s="446"/>
      <c r="E946" s="446"/>
      <c r="F946" s="446"/>
      <c r="G946" s="446"/>
      <c r="H946" s="446"/>
      <c r="I946" s="446"/>
      <c r="J946" s="417"/>
      <c r="K946" s="417"/>
      <c r="L946" s="417"/>
      <c r="M946" s="417"/>
      <c r="N946" s="417"/>
      <c r="O946" s="417"/>
      <c r="P946" s="417"/>
      <c r="Q946" s="417"/>
      <c r="R946" s="417"/>
      <c r="S946" s="417"/>
      <c r="T946" s="417"/>
      <c r="U946" s="417"/>
      <c r="V946" s="417"/>
      <c r="W946" s="417"/>
      <c r="X946" s="417"/>
      <c r="Y946" s="417"/>
      <c r="Z946" s="417"/>
    </row>
    <row r="947" spans="1:26" ht="16" x14ac:dyDescent="0.2">
      <c r="A947" s="417"/>
      <c r="B947" s="453"/>
      <c r="C947" s="454"/>
      <c r="D947" s="446"/>
      <c r="E947" s="446"/>
      <c r="F947" s="446"/>
      <c r="G947" s="446"/>
      <c r="H947" s="446"/>
      <c r="I947" s="446"/>
      <c r="J947" s="417"/>
      <c r="K947" s="417"/>
      <c r="L947" s="417"/>
      <c r="M947" s="417"/>
      <c r="N947" s="417"/>
      <c r="O947" s="417"/>
      <c r="P947" s="417"/>
      <c r="Q947" s="417"/>
      <c r="R947" s="417"/>
      <c r="S947" s="417"/>
      <c r="T947" s="417"/>
      <c r="U947" s="417"/>
      <c r="V947" s="417"/>
      <c r="W947" s="417"/>
      <c r="X947" s="417"/>
      <c r="Y947" s="417"/>
      <c r="Z947" s="417"/>
    </row>
    <row r="948" spans="1:26" ht="16" x14ac:dyDescent="0.2">
      <c r="A948" s="417"/>
      <c r="B948" s="453"/>
      <c r="C948" s="454"/>
      <c r="D948" s="446"/>
      <c r="E948" s="446"/>
      <c r="F948" s="446"/>
      <c r="G948" s="446"/>
      <c r="H948" s="446"/>
      <c r="I948" s="446"/>
      <c r="J948" s="417"/>
      <c r="K948" s="417"/>
      <c r="L948" s="417"/>
      <c r="M948" s="417"/>
      <c r="N948" s="417"/>
      <c r="O948" s="417"/>
      <c r="P948" s="417"/>
      <c r="Q948" s="417"/>
      <c r="R948" s="417"/>
      <c r="S948" s="417"/>
      <c r="T948" s="417"/>
      <c r="U948" s="417"/>
      <c r="V948" s="417"/>
      <c r="W948" s="417"/>
      <c r="X948" s="417"/>
      <c r="Y948" s="417"/>
      <c r="Z948" s="417"/>
    </row>
    <row r="949" spans="1:26" ht="16" x14ac:dyDescent="0.2">
      <c r="A949" s="417"/>
      <c r="B949" s="453"/>
      <c r="C949" s="454"/>
      <c r="D949" s="446"/>
      <c r="E949" s="446"/>
      <c r="F949" s="446"/>
      <c r="G949" s="446"/>
      <c r="H949" s="446"/>
      <c r="I949" s="446"/>
      <c r="J949" s="417"/>
      <c r="K949" s="417"/>
      <c r="L949" s="417"/>
      <c r="M949" s="417"/>
      <c r="N949" s="417"/>
      <c r="O949" s="417"/>
      <c r="P949" s="417"/>
      <c r="Q949" s="417"/>
      <c r="R949" s="417"/>
      <c r="S949" s="417"/>
      <c r="T949" s="417"/>
      <c r="U949" s="417"/>
      <c r="V949" s="417"/>
      <c r="W949" s="417"/>
      <c r="X949" s="417"/>
      <c r="Y949" s="417"/>
      <c r="Z949" s="417"/>
    </row>
    <row r="950" spans="1:26" ht="16" x14ac:dyDescent="0.2">
      <c r="A950" s="417"/>
      <c r="B950" s="453"/>
      <c r="C950" s="454"/>
      <c r="D950" s="446"/>
      <c r="E950" s="446"/>
      <c r="F950" s="446"/>
      <c r="G950" s="446"/>
      <c r="H950" s="446"/>
      <c r="I950" s="446"/>
      <c r="J950" s="417"/>
      <c r="K950" s="417"/>
      <c r="L950" s="417"/>
      <c r="M950" s="417"/>
      <c r="N950" s="417"/>
      <c r="O950" s="417"/>
      <c r="P950" s="417"/>
      <c r="Q950" s="417"/>
      <c r="R950" s="417"/>
      <c r="S950" s="417"/>
      <c r="T950" s="417"/>
      <c r="U950" s="417"/>
      <c r="V950" s="417"/>
      <c r="W950" s="417"/>
      <c r="X950" s="417"/>
      <c r="Y950" s="417"/>
      <c r="Z950" s="417"/>
    </row>
    <row r="951" spans="1:26" ht="16" x14ac:dyDescent="0.2">
      <c r="A951" s="417"/>
      <c r="B951" s="453"/>
      <c r="C951" s="454"/>
      <c r="D951" s="446"/>
      <c r="E951" s="446"/>
      <c r="F951" s="446"/>
      <c r="G951" s="446"/>
      <c r="H951" s="446"/>
      <c r="I951" s="446"/>
      <c r="J951" s="417"/>
      <c r="K951" s="417"/>
      <c r="L951" s="417"/>
      <c r="M951" s="417"/>
      <c r="N951" s="417"/>
      <c r="O951" s="417"/>
      <c r="P951" s="417"/>
      <c r="Q951" s="417"/>
      <c r="R951" s="417"/>
      <c r="S951" s="417"/>
      <c r="T951" s="417"/>
      <c r="U951" s="417"/>
      <c r="V951" s="417"/>
      <c r="W951" s="417"/>
      <c r="X951" s="417"/>
      <c r="Y951" s="417"/>
      <c r="Z951" s="417"/>
    </row>
    <row r="952" spans="1:26" ht="16" x14ac:dyDescent="0.2">
      <c r="A952" s="417"/>
      <c r="B952" s="453"/>
      <c r="C952" s="454"/>
      <c r="D952" s="446"/>
      <c r="E952" s="446"/>
      <c r="F952" s="446"/>
      <c r="G952" s="446"/>
      <c r="H952" s="446"/>
      <c r="I952" s="446"/>
      <c r="J952" s="417"/>
      <c r="K952" s="417"/>
      <c r="L952" s="417"/>
      <c r="M952" s="417"/>
      <c r="N952" s="417"/>
      <c r="O952" s="417"/>
      <c r="P952" s="417"/>
      <c r="Q952" s="417"/>
      <c r="R952" s="417"/>
      <c r="S952" s="417"/>
      <c r="T952" s="417"/>
      <c r="U952" s="417"/>
      <c r="V952" s="417"/>
      <c r="W952" s="417"/>
      <c r="X952" s="417"/>
      <c r="Y952" s="417"/>
      <c r="Z952" s="417"/>
    </row>
    <row r="953" spans="1:26" ht="16" x14ac:dyDescent="0.2">
      <c r="A953" s="417"/>
      <c r="B953" s="453"/>
      <c r="C953" s="454"/>
      <c r="D953" s="446"/>
      <c r="E953" s="446"/>
      <c r="F953" s="446"/>
      <c r="G953" s="446"/>
      <c r="H953" s="446"/>
      <c r="I953" s="446"/>
      <c r="J953" s="417"/>
      <c r="K953" s="417"/>
      <c r="L953" s="417"/>
      <c r="M953" s="417"/>
      <c r="N953" s="417"/>
      <c r="O953" s="417"/>
      <c r="P953" s="417"/>
      <c r="Q953" s="417"/>
      <c r="R953" s="417"/>
      <c r="S953" s="417"/>
      <c r="T953" s="417"/>
      <c r="U953" s="417"/>
      <c r="V953" s="417"/>
      <c r="W953" s="417"/>
      <c r="X953" s="417"/>
      <c r="Y953" s="417"/>
      <c r="Z953" s="417"/>
    </row>
    <row r="954" spans="1:26" ht="16" x14ac:dyDescent="0.2">
      <c r="A954" s="417"/>
      <c r="B954" s="453"/>
      <c r="C954" s="454"/>
      <c r="D954" s="446"/>
      <c r="E954" s="446"/>
      <c r="F954" s="446"/>
      <c r="G954" s="446"/>
      <c r="H954" s="446"/>
      <c r="I954" s="446"/>
      <c r="J954" s="417"/>
      <c r="K954" s="417"/>
      <c r="L954" s="417"/>
      <c r="M954" s="417"/>
      <c r="N954" s="417"/>
      <c r="O954" s="417"/>
      <c r="P954" s="417"/>
      <c r="Q954" s="417"/>
      <c r="R954" s="417"/>
      <c r="S954" s="417"/>
      <c r="T954" s="417"/>
      <c r="U954" s="417"/>
      <c r="V954" s="417"/>
      <c r="W954" s="417"/>
      <c r="X954" s="417"/>
      <c r="Y954" s="417"/>
      <c r="Z954" s="417"/>
    </row>
    <row r="955" spans="1:26" ht="16" x14ac:dyDescent="0.2">
      <c r="A955" s="417"/>
      <c r="B955" s="453"/>
      <c r="C955" s="454"/>
      <c r="D955" s="446"/>
      <c r="E955" s="446"/>
      <c r="F955" s="446"/>
      <c r="G955" s="446"/>
      <c r="H955" s="446"/>
      <c r="I955" s="446"/>
      <c r="J955" s="417"/>
      <c r="K955" s="417"/>
      <c r="L955" s="417"/>
      <c r="M955" s="417"/>
      <c r="N955" s="417"/>
      <c r="O955" s="417"/>
      <c r="P955" s="417"/>
      <c r="Q955" s="417"/>
      <c r="R955" s="417"/>
      <c r="S955" s="417"/>
      <c r="T955" s="417"/>
      <c r="U955" s="417"/>
      <c r="V955" s="417"/>
      <c r="W955" s="417"/>
      <c r="X955" s="417"/>
      <c r="Y955" s="417"/>
      <c r="Z955" s="417"/>
    </row>
    <row r="956" spans="1:26" ht="16" x14ac:dyDescent="0.2">
      <c r="A956" s="417"/>
      <c r="B956" s="453"/>
      <c r="C956" s="454"/>
      <c r="D956" s="446"/>
      <c r="E956" s="446"/>
      <c r="F956" s="446"/>
      <c r="G956" s="446"/>
      <c r="H956" s="446"/>
      <c r="I956" s="446"/>
      <c r="J956" s="417"/>
      <c r="K956" s="417"/>
      <c r="L956" s="417"/>
      <c r="M956" s="417"/>
      <c r="N956" s="417"/>
      <c r="O956" s="417"/>
      <c r="P956" s="417"/>
      <c r="Q956" s="417"/>
      <c r="R956" s="417"/>
      <c r="S956" s="417"/>
      <c r="T956" s="417"/>
      <c r="U956" s="417"/>
      <c r="V956" s="417"/>
      <c r="W956" s="417"/>
      <c r="X956" s="417"/>
      <c r="Y956" s="417"/>
      <c r="Z956" s="417"/>
    </row>
    <row r="957" spans="1:26" ht="16" x14ac:dyDescent="0.2">
      <c r="A957" s="417"/>
      <c r="B957" s="453"/>
      <c r="C957" s="454"/>
      <c r="D957" s="446"/>
      <c r="E957" s="446"/>
      <c r="F957" s="446"/>
      <c r="G957" s="446"/>
      <c r="H957" s="446"/>
      <c r="I957" s="446"/>
      <c r="J957" s="417"/>
      <c r="K957" s="417"/>
      <c r="L957" s="417"/>
      <c r="M957" s="417"/>
      <c r="N957" s="417"/>
      <c r="O957" s="417"/>
      <c r="P957" s="417"/>
      <c r="Q957" s="417"/>
      <c r="R957" s="417"/>
      <c r="S957" s="417"/>
      <c r="T957" s="417"/>
      <c r="U957" s="417"/>
      <c r="V957" s="417"/>
      <c r="W957" s="417"/>
      <c r="X957" s="417"/>
      <c r="Y957" s="417"/>
      <c r="Z957" s="417"/>
    </row>
    <row r="958" spans="1:26" ht="16" x14ac:dyDescent="0.2">
      <c r="A958" s="417"/>
      <c r="B958" s="453"/>
      <c r="C958" s="454"/>
      <c r="D958" s="446"/>
      <c r="E958" s="446"/>
      <c r="F958" s="446"/>
      <c r="G958" s="446"/>
      <c r="H958" s="446"/>
      <c r="I958" s="446"/>
      <c r="J958" s="417"/>
      <c r="K958" s="417"/>
      <c r="L958" s="417"/>
      <c r="M958" s="417"/>
      <c r="N958" s="417"/>
      <c r="O958" s="417"/>
      <c r="P958" s="417"/>
      <c r="Q958" s="417"/>
      <c r="R958" s="417"/>
      <c r="S958" s="417"/>
      <c r="T958" s="417"/>
      <c r="U958" s="417"/>
      <c r="V958" s="417"/>
      <c r="W958" s="417"/>
      <c r="X958" s="417"/>
      <c r="Y958" s="417"/>
      <c r="Z958" s="417"/>
    </row>
    <row r="959" spans="1:26" ht="16" x14ac:dyDescent="0.2">
      <c r="A959" s="417"/>
      <c r="B959" s="453"/>
      <c r="C959" s="454"/>
      <c r="D959" s="446"/>
      <c r="E959" s="446"/>
      <c r="F959" s="446"/>
      <c r="G959" s="446"/>
      <c r="H959" s="446"/>
      <c r="I959" s="446"/>
      <c r="J959" s="417"/>
      <c r="K959" s="417"/>
      <c r="L959" s="417"/>
      <c r="M959" s="417"/>
      <c r="N959" s="417"/>
      <c r="O959" s="417"/>
      <c r="P959" s="417"/>
      <c r="Q959" s="417"/>
      <c r="R959" s="417"/>
      <c r="S959" s="417"/>
      <c r="T959" s="417"/>
      <c r="U959" s="417"/>
      <c r="V959" s="417"/>
      <c r="W959" s="417"/>
      <c r="X959" s="417"/>
      <c r="Y959" s="417"/>
      <c r="Z959" s="417"/>
    </row>
    <row r="960" spans="1:26" ht="16" x14ac:dyDescent="0.2">
      <c r="A960" s="417"/>
      <c r="B960" s="453"/>
      <c r="C960" s="454"/>
      <c r="D960" s="446"/>
      <c r="E960" s="446"/>
      <c r="F960" s="446"/>
      <c r="G960" s="446"/>
      <c r="H960" s="446"/>
      <c r="I960" s="446"/>
      <c r="J960" s="417"/>
      <c r="K960" s="417"/>
      <c r="L960" s="417"/>
      <c r="M960" s="417"/>
      <c r="N960" s="417"/>
      <c r="O960" s="417"/>
      <c r="P960" s="417"/>
      <c r="Q960" s="417"/>
      <c r="R960" s="417"/>
      <c r="S960" s="417"/>
      <c r="T960" s="417"/>
      <c r="U960" s="417"/>
      <c r="V960" s="417"/>
      <c r="W960" s="417"/>
      <c r="X960" s="417"/>
      <c r="Y960" s="417"/>
      <c r="Z960" s="417"/>
    </row>
    <row r="961" spans="1:26" ht="16" x14ac:dyDescent="0.2">
      <c r="A961" s="417"/>
      <c r="B961" s="453"/>
      <c r="C961" s="454"/>
      <c r="D961" s="446"/>
      <c r="E961" s="446"/>
      <c r="F961" s="446"/>
      <c r="G961" s="446"/>
      <c r="H961" s="446"/>
      <c r="I961" s="446"/>
      <c r="J961" s="417"/>
      <c r="K961" s="417"/>
      <c r="L961" s="417"/>
      <c r="M961" s="417"/>
      <c r="N961" s="417"/>
      <c r="O961" s="417"/>
      <c r="P961" s="417"/>
      <c r="Q961" s="417"/>
      <c r="R961" s="417"/>
      <c r="S961" s="417"/>
      <c r="T961" s="417"/>
      <c r="U961" s="417"/>
      <c r="V961" s="417"/>
      <c r="W961" s="417"/>
      <c r="X961" s="417"/>
      <c r="Y961" s="417"/>
      <c r="Z961" s="417"/>
    </row>
    <row r="962" spans="1:26" ht="16" x14ac:dyDescent="0.2">
      <c r="A962" s="417"/>
      <c r="B962" s="453"/>
      <c r="C962" s="454"/>
      <c r="D962" s="446"/>
      <c r="E962" s="446"/>
      <c r="F962" s="446"/>
      <c r="G962" s="446"/>
      <c r="H962" s="446"/>
      <c r="I962" s="446"/>
      <c r="J962" s="417"/>
      <c r="K962" s="417"/>
      <c r="L962" s="417"/>
      <c r="M962" s="417"/>
      <c r="N962" s="417"/>
      <c r="O962" s="417"/>
      <c r="P962" s="417"/>
      <c r="Q962" s="417"/>
      <c r="R962" s="417"/>
      <c r="S962" s="417"/>
      <c r="T962" s="417"/>
      <c r="U962" s="417"/>
      <c r="V962" s="417"/>
      <c r="W962" s="417"/>
      <c r="X962" s="417"/>
      <c r="Y962" s="417"/>
      <c r="Z962" s="417"/>
    </row>
    <row r="963" spans="1:26" ht="16" x14ac:dyDescent="0.2">
      <c r="A963" s="417"/>
      <c r="B963" s="453"/>
      <c r="C963" s="454"/>
      <c r="D963" s="446"/>
      <c r="E963" s="446"/>
      <c r="F963" s="446"/>
      <c r="G963" s="446"/>
      <c r="H963" s="446"/>
      <c r="I963" s="446"/>
      <c r="J963" s="417"/>
      <c r="K963" s="417"/>
      <c r="L963" s="417"/>
      <c r="M963" s="417"/>
      <c r="N963" s="417"/>
      <c r="O963" s="417"/>
      <c r="P963" s="417"/>
      <c r="Q963" s="417"/>
      <c r="R963" s="417"/>
      <c r="S963" s="417"/>
      <c r="T963" s="417"/>
      <c r="U963" s="417"/>
      <c r="V963" s="417"/>
      <c r="W963" s="417"/>
      <c r="X963" s="417"/>
      <c r="Y963" s="417"/>
      <c r="Z963" s="417"/>
    </row>
    <row r="964" spans="1:26" ht="16" x14ac:dyDescent="0.2">
      <c r="A964" s="417"/>
      <c r="B964" s="453"/>
      <c r="C964" s="454"/>
      <c r="D964" s="446"/>
      <c r="E964" s="446"/>
      <c r="F964" s="446"/>
      <c r="G964" s="446"/>
      <c r="H964" s="446"/>
      <c r="I964" s="446"/>
      <c r="J964" s="417"/>
      <c r="K964" s="417"/>
      <c r="L964" s="417"/>
      <c r="M964" s="417"/>
      <c r="N964" s="417"/>
      <c r="O964" s="417"/>
      <c r="P964" s="417"/>
      <c r="Q964" s="417"/>
      <c r="R964" s="417"/>
      <c r="S964" s="417"/>
      <c r="T964" s="417"/>
      <c r="U964" s="417"/>
      <c r="V964" s="417"/>
      <c r="W964" s="417"/>
      <c r="X964" s="417"/>
      <c r="Y964" s="417"/>
      <c r="Z964" s="417"/>
    </row>
    <row r="965" spans="1:26" ht="16" x14ac:dyDescent="0.2">
      <c r="A965" s="417"/>
      <c r="B965" s="453"/>
      <c r="C965" s="454"/>
      <c r="D965" s="446"/>
      <c r="E965" s="446"/>
      <c r="F965" s="446"/>
      <c r="G965" s="446"/>
      <c r="H965" s="446"/>
      <c r="I965" s="446"/>
      <c r="J965" s="417"/>
      <c r="K965" s="417"/>
      <c r="L965" s="417"/>
      <c r="M965" s="417"/>
      <c r="N965" s="417"/>
      <c r="O965" s="417"/>
      <c r="P965" s="417"/>
      <c r="Q965" s="417"/>
      <c r="R965" s="417"/>
      <c r="S965" s="417"/>
      <c r="T965" s="417"/>
      <c r="U965" s="417"/>
      <c r="V965" s="417"/>
      <c r="W965" s="417"/>
      <c r="X965" s="417"/>
      <c r="Y965" s="417"/>
      <c r="Z965" s="417"/>
    </row>
    <row r="966" spans="1:26" ht="16" x14ac:dyDescent="0.2">
      <c r="A966" s="417"/>
      <c r="B966" s="453"/>
      <c r="C966" s="454"/>
      <c r="D966" s="446"/>
      <c r="E966" s="446"/>
      <c r="F966" s="446"/>
      <c r="G966" s="446"/>
      <c r="H966" s="446"/>
      <c r="I966" s="446"/>
      <c r="J966" s="417"/>
      <c r="K966" s="417"/>
      <c r="L966" s="417"/>
      <c r="M966" s="417"/>
      <c r="N966" s="417"/>
      <c r="O966" s="417"/>
      <c r="P966" s="417"/>
      <c r="Q966" s="417"/>
      <c r="R966" s="417"/>
      <c r="S966" s="417"/>
      <c r="T966" s="417"/>
      <c r="U966" s="417"/>
      <c r="V966" s="417"/>
      <c r="W966" s="417"/>
      <c r="X966" s="417"/>
      <c r="Y966" s="417"/>
      <c r="Z966" s="417"/>
    </row>
    <row r="967" spans="1:26" ht="16" x14ac:dyDescent="0.2">
      <c r="A967" s="417"/>
      <c r="B967" s="453"/>
      <c r="C967" s="454"/>
      <c r="D967" s="446"/>
      <c r="E967" s="446"/>
      <c r="F967" s="446"/>
      <c r="G967" s="446"/>
      <c r="H967" s="446"/>
      <c r="I967" s="446"/>
      <c r="J967" s="417"/>
      <c r="K967" s="417"/>
      <c r="L967" s="417"/>
      <c r="M967" s="417"/>
      <c r="N967" s="417"/>
      <c r="O967" s="417"/>
      <c r="P967" s="417"/>
      <c r="Q967" s="417"/>
      <c r="R967" s="417"/>
      <c r="S967" s="417"/>
      <c r="T967" s="417"/>
      <c r="U967" s="417"/>
      <c r="V967" s="417"/>
      <c r="W967" s="417"/>
      <c r="X967" s="417"/>
      <c r="Y967" s="417"/>
      <c r="Z967" s="417"/>
    </row>
    <row r="968" spans="1:26" ht="16" x14ac:dyDescent="0.2">
      <c r="A968" s="417"/>
      <c r="B968" s="453"/>
      <c r="C968" s="454"/>
      <c r="D968" s="446"/>
      <c r="E968" s="446"/>
      <c r="F968" s="446"/>
      <c r="G968" s="446"/>
      <c r="H968" s="446"/>
      <c r="I968" s="446"/>
      <c r="J968" s="417"/>
      <c r="K968" s="417"/>
      <c r="L968" s="417"/>
      <c r="M968" s="417"/>
      <c r="N968" s="417"/>
      <c r="O968" s="417"/>
      <c r="P968" s="417"/>
      <c r="Q968" s="417"/>
      <c r="R968" s="417"/>
      <c r="S968" s="417"/>
      <c r="T968" s="417"/>
      <c r="U968" s="417"/>
      <c r="V968" s="417"/>
      <c r="W968" s="417"/>
      <c r="X968" s="417"/>
      <c r="Y968" s="417"/>
      <c r="Z968" s="417"/>
    </row>
    <row r="969" spans="1:26" ht="16" x14ac:dyDescent="0.2">
      <c r="A969" s="417"/>
      <c r="B969" s="453"/>
      <c r="C969" s="454"/>
      <c r="D969" s="446"/>
      <c r="E969" s="446"/>
      <c r="F969" s="446"/>
      <c r="G969" s="446"/>
      <c r="H969" s="446"/>
      <c r="I969" s="446"/>
      <c r="J969" s="417"/>
      <c r="K969" s="417"/>
      <c r="L969" s="417"/>
      <c r="M969" s="417"/>
      <c r="N969" s="417"/>
      <c r="O969" s="417"/>
      <c r="P969" s="417"/>
      <c r="Q969" s="417"/>
      <c r="R969" s="417"/>
      <c r="S969" s="417"/>
      <c r="T969" s="417"/>
      <c r="U969" s="417"/>
      <c r="V969" s="417"/>
      <c r="W969" s="417"/>
      <c r="X969" s="417"/>
      <c r="Y969" s="417"/>
      <c r="Z969" s="417"/>
    </row>
    <row r="970" spans="1:26" ht="16" x14ac:dyDescent="0.2">
      <c r="A970" s="417"/>
      <c r="B970" s="453"/>
      <c r="C970" s="454"/>
      <c r="D970" s="446"/>
      <c r="E970" s="446"/>
      <c r="F970" s="446"/>
      <c r="G970" s="446"/>
      <c r="H970" s="446"/>
      <c r="I970" s="446"/>
      <c r="J970" s="417"/>
      <c r="K970" s="417"/>
      <c r="L970" s="417"/>
      <c r="M970" s="417"/>
      <c r="N970" s="417"/>
      <c r="O970" s="417"/>
      <c r="P970" s="417"/>
      <c r="Q970" s="417"/>
      <c r="R970" s="417"/>
      <c r="S970" s="417"/>
      <c r="T970" s="417"/>
      <c r="U970" s="417"/>
      <c r="V970" s="417"/>
      <c r="W970" s="417"/>
      <c r="X970" s="417"/>
      <c r="Y970" s="417"/>
      <c r="Z970" s="417"/>
    </row>
    <row r="971" spans="1:26" ht="16" x14ac:dyDescent="0.2">
      <c r="A971" s="417"/>
      <c r="B971" s="453"/>
      <c r="C971" s="454"/>
      <c r="D971" s="446"/>
      <c r="E971" s="446"/>
      <c r="F971" s="446"/>
      <c r="G971" s="446"/>
      <c r="H971" s="446"/>
      <c r="I971" s="446"/>
      <c r="J971" s="417"/>
      <c r="K971" s="417"/>
      <c r="L971" s="417"/>
      <c r="M971" s="417"/>
      <c r="N971" s="417"/>
      <c r="O971" s="417"/>
      <c r="P971" s="417"/>
      <c r="Q971" s="417"/>
      <c r="R971" s="417"/>
      <c r="S971" s="417"/>
      <c r="T971" s="417"/>
      <c r="U971" s="417"/>
      <c r="V971" s="417"/>
      <c r="W971" s="417"/>
      <c r="X971" s="417"/>
      <c r="Y971" s="417"/>
      <c r="Z971" s="417"/>
    </row>
    <row r="972" spans="1:26" ht="16" x14ac:dyDescent="0.2">
      <c r="A972" s="417"/>
      <c r="B972" s="453"/>
      <c r="C972" s="454"/>
      <c r="D972" s="446"/>
      <c r="E972" s="446"/>
      <c r="F972" s="446"/>
      <c r="G972" s="446"/>
      <c r="H972" s="446"/>
      <c r="I972" s="446"/>
      <c r="J972" s="417"/>
      <c r="K972" s="417"/>
      <c r="L972" s="417"/>
      <c r="M972" s="417"/>
      <c r="N972" s="417"/>
      <c r="O972" s="417"/>
      <c r="P972" s="417"/>
      <c r="Q972" s="417"/>
      <c r="R972" s="417"/>
      <c r="S972" s="417"/>
      <c r="T972" s="417"/>
      <c r="U972" s="417"/>
      <c r="V972" s="417"/>
      <c r="W972" s="417"/>
      <c r="X972" s="417"/>
      <c r="Y972" s="417"/>
      <c r="Z972" s="417"/>
    </row>
    <row r="973" spans="1:26" ht="16" x14ac:dyDescent="0.2">
      <c r="A973" s="417"/>
      <c r="B973" s="453"/>
      <c r="C973" s="454"/>
      <c r="D973" s="446"/>
      <c r="E973" s="446"/>
      <c r="F973" s="446"/>
      <c r="G973" s="446"/>
      <c r="H973" s="446"/>
      <c r="I973" s="446"/>
      <c r="J973" s="417"/>
      <c r="K973" s="417"/>
      <c r="L973" s="417"/>
      <c r="M973" s="417"/>
      <c r="N973" s="417"/>
      <c r="O973" s="417"/>
      <c r="P973" s="417"/>
      <c r="Q973" s="417"/>
      <c r="R973" s="417"/>
      <c r="S973" s="417"/>
      <c r="T973" s="417"/>
      <c r="U973" s="417"/>
      <c r="V973" s="417"/>
      <c r="W973" s="417"/>
      <c r="X973" s="417"/>
      <c r="Y973" s="417"/>
      <c r="Z973" s="417"/>
    </row>
    <row r="974" spans="1:26" ht="16" x14ac:dyDescent="0.2">
      <c r="A974" s="417"/>
      <c r="B974" s="453"/>
      <c r="C974" s="454"/>
      <c r="D974" s="446"/>
      <c r="E974" s="446"/>
      <c r="F974" s="446"/>
      <c r="G974" s="446"/>
      <c r="H974" s="446"/>
      <c r="I974" s="446"/>
      <c r="J974" s="417"/>
      <c r="K974" s="417"/>
      <c r="L974" s="417"/>
      <c r="M974" s="417"/>
      <c r="N974" s="417"/>
      <c r="O974" s="417"/>
      <c r="P974" s="417"/>
      <c r="Q974" s="417"/>
      <c r="R974" s="417"/>
      <c r="S974" s="417"/>
      <c r="T974" s="417"/>
      <c r="U974" s="417"/>
      <c r="V974" s="417"/>
      <c r="W974" s="417"/>
      <c r="X974" s="417"/>
      <c r="Y974" s="417"/>
      <c r="Z974" s="417"/>
    </row>
    <row r="975" spans="1:26" ht="16" x14ac:dyDescent="0.2">
      <c r="A975" s="417"/>
      <c r="B975" s="453"/>
      <c r="C975" s="454"/>
      <c r="D975" s="446"/>
      <c r="E975" s="446"/>
      <c r="F975" s="446"/>
      <c r="G975" s="446"/>
      <c r="H975" s="446"/>
      <c r="I975" s="446"/>
      <c r="J975" s="417"/>
      <c r="K975" s="417"/>
      <c r="L975" s="417"/>
      <c r="M975" s="417"/>
      <c r="N975" s="417"/>
      <c r="O975" s="417"/>
      <c r="P975" s="417"/>
      <c r="Q975" s="417"/>
      <c r="R975" s="417"/>
      <c r="S975" s="417"/>
      <c r="T975" s="417"/>
      <c r="U975" s="417"/>
      <c r="V975" s="417"/>
      <c r="W975" s="417"/>
      <c r="X975" s="417"/>
      <c r="Y975" s="417"/>
      <c r="Z975" s="417"/>
    </row>
    <row r="976" spans="1:26" ht="16" x14ac:dyDescent="0.2">
      <c r="A976" s="417"/>
      <c r="B976" s="453"/>
      <c r="C976" s="454"/>
      <c r="D976" s="446"/>
      <c r="E976" s="446"/>
      <c r="F976" s="446"/>
      <c r="G976" s="446"/>
      <c r="H976" s="446"/>
      <c r="I976" s="446"/>
      <c r="J976" s="417"/>
      <c r="K976" s="417"/>
      <c r="L976" s="417"/>
      <c r="M976" s="417"/>
      <c r="N976" s="417"/>
      <c r="O976" s="417"/>
      <c r="P976" s="417"/>
      <c r="Q976" s="417"/>
      <c r="R976" s="417"/>
      <c r="S976" s="417"/>
      <c r="T976" s="417"/>
      <c r="U976" s="417"/>
      <c r="V976" s="417"/>
      <c r="W976" s="417"/>
      <c r="X976" s="417"/>
      <c r="Y976" s="417"/>
      <c r="Z976" s="417"/>
    </row>
    <row r="977" spans="1:26" ht="16" x14ac:dyDescent="0.2">
      <c r="A977" s="417"/>
      <c r="B977" s="453"/>
      <c r="C977" s="454"/>
      <c r="D977" s="446"/>
      <c r="E977" s="446"/>
      <c r="F977" s="446"/>
      <c r="G977" s="446"/>
      <c r="H977" s="446"/>
      <c r="I977" s="446"/>
      <c r="J977" s="417"/>
      <c r="K977" s="417"/>
      <c r="L977" s="417"/>
      <c r="M977" s="417"/>
      <c r="N977" s="417"/>
      <c r="O977" s="417"/>
      <c r="P977" s="417"/>
      <c r="Q977" s="417"/>
      <c r="R977" s="417"/>
      <c r="S977" s="417"/>
      <c r="T977" s="417"/>
      <c r="U977" s="417"/>
      <c r="V977" s="417"/>
      <c r="W977" s="417"/>
      <c r="X977" s="417"/>
      <c r="Y977" s="417"/>
      <c r="Z977" s="417"/>
    </row>
    <row r="978" spans="1:26" ht="16" x14ac:dyDescent="0.2">
      <c r="A978" s="417"/>
      <c r="B978" s="453"/>
      <c r="C978" s="454"/>
      <c r="D978" s="446"/>
      <c r="E978" s="446"/>
      <c r="F978" s="446"/>
      <c r="G978" s="446"/>
      <c r="H978" s="446"/>
      <c r="I978" s="446"/>
      <c r="J978" s="417"/>
      <c r="K978" s="417"/>
      <c r="L978" s="417"/>
      <c r="M978" s="417"/>
      <c r="N978" s="417"/>
      <c r="O978" s="417"/>
      <c r="P978" s="417"/>
      <c r="Q978" s="417"/>
      <c r="R978" s="417"/>
      <c r="S978" s="417"/>
      <c r="T978" s="417"/>
      <c r="U978" s="417"/>
      <c r="V978" s="417"/>
      <c r="W978" s="417"/>
      <c r="X978" s="417"/>
      <c r="Y978" s="417"/>
      <c r="Z978" s="417"/>
    </row>
    <row r="979" spans="1:26" ht="16" x14ac:dyDescent="0.2">
      <c r="A979" s="417"/>
      <c r="B979" s="453"/>
      <c r="C979" s="454"/>
      <c r="D979" s="446"/>
      <c r="E979" s="446"/>
      <c r="F979" s="446"/>
      <c r="G979" s="446"/>
      <c r="H979" s="446"/>
      <c r="I979" s="446"/>
      <c r="J979" s="417"/>
      <c r="K979" s="417"/>
      <c r="L979" s="417"/>
      <c r="M979" s="417"/>
      <c r="N979" s="417"/>
      <c r="O979" s="417"/>
      <c r="P979" s="417"/>
      <c r="Q979" s="417"/>
      <c r="R979" s="417"/>
      <c r="S979" s="417"/>
      <c r="T979" s="417"/>
      <c r="U979" s="417"/>
      <c r="V979" s="417"/>
      <c r="W979" s="417"/>
      <c r="X979" s="417"/>
      <c r="Y979" s="417"/>
      <c r="Z979" s="417"/>
    </row>
    <row r="980" spans="1:26" ht="16" x14ac:dyDescent="0.2">
      <c r="A980" s="417"/>
      <c r="B980" s="453"/>
      <c r="C980" s="454"/>
      <c r="D980" s="446"/>
      <c r="E980" s="446"/>
      <c r="F980" s="446"/>
      <c r="G980" s="446"/>
      <c r="H980" s="446"/>
      <c r="I980" s="446"/>
      <c r="J980" s="417"/>
      <c r="K980" s="417"/>
      <c r="L980" s="417"/>
      <c r="M980" s="417"/>
      <c r="N980" s="417"/>
      <c r="O980" s="417"/>
      <c r="P980" s="417"/>
      <c r="Q980" s="417"/>
      <c r="R980" s="417"/>
      <c r="S980" s="417"/>
      <c r="T980" s="417"/>
      <c r="U980" s="417"/>
      <c r="V980" s="417"/>
      <c r="W980" s="417"/>
      <c r="X980" s="417"/>
      <c r="Y980" s="417"/>
      <c r="Z980" s="417"/>
    </row>
    <row r="981" spans="1:26" ht="16" x14ac:dyDescent="0.2">
      <c r="A981" s="417"/>
      <c r="B981" s="453"/>
      <c r="C981" s="454"/>
      <c r="D981" s="446"/>
      <c r="E981" s="446"/>
      <c r="F981" s="446"/>
      <c r="G981" s="446"/>
      <c r="H981" s="446"/>
      <c r="I981" s="446"/>
      <c r="J981" s="417"/>
      <c r="K981" s="417"/>
      <c r="L981" s="417"/>
      <c r="M981" s="417"/>
      <c r="N981" s="417"/>
      <c r="O981" s="417"/>
      <c r="P981" s="417"/>
      <c r="Q981" s="417"/>
      <c r="R981" s="417"/>
      <c r="S981" s="417"/>
      <c r="T981" s="417"/>
      <c r="U981" s="417"/>
      <c r="V981" s="417"/>
      <c r="W981" s="417"/>
      <c r="X981" s="417"/>
      <c r="Y981" s="417"/>
      <c r="Z981" s="417"/>
    </row>
    <row r="982" spans="1:26" ht="16" x14ac:dyDescent="0.2">
      <c r="A982" s="417"/>
      <c r="B982" s="453"/>
      <c r="C982" s="454"/>
      <c r="D982" s="446"/>
      <c r="E982" s="446"/>
      <c r="F982" s="446"/>
      <c r="G982" s="446"/>
      <c r="H982" s="446"/>
      <c r="I982" s="446"/>
      <c r="J982" s="417"/>
      <c r="K982" s="417"/>
      <c r="L982" s="417"/>
      <c r="M982" s="417"/>
      <c r="N982" s="417"/>
      <c r="O982" s="417"/>
      <c r="P982" s="417"/>
      <c r="Q982" s="417"/>
      <c r="R982" s="417"/>
      <c r="S982" s="417"/>
      <c r="T982" s="417"/>
      <c r="U982" s="417"/>
      <c r="V982" s="417"/>
      <c r="W982" s="417"/>
      <c r="X982" s="417"/>
      <c r="Y982" s="417"/>
      <c r="Z982" s="417"/>
    </row>
    <row r="983" spans="1:26" ht="16" x14ac:dyDescent="0.2">
      <c r="A983" s="417"/>
      <c r="B983" s="453"/>
      <c r="C983" s="454"/>
      <c r="D983" s="446"/>
      <c r="E983" s="446"/>
      <c r="F983" s="446"/>
      <c r="G983" s="446"/>
      <c r="H983" s="446"/>
      <c r="I983" s="446"/>
      <c r="J983" s="417"/>
      <c r="K983" s="417"/>
      <c r="L983" s="417"/>
      <c r="M983" s="417"/>
      <c r="N983" s="417"/>
      <c r="O983" s="417"/>
      <c r="P983" s="417"/>
      <c r="Q983" s="417"/>
      <c r="R983" s="417"/>
      <c r="S983" s="417"/>
      <c r="T983" s="417"/>
      <c r="U983" s="417"/>
      <c r="V983" s="417"/>
      <c r="W983" s="417"/>
      <c r="X983" s="417"/>
      <c r="Y983" s="417"/>
      <c r="Z983" s="417"/>
    </row>
    <row r="984" spans="1:26" ht="16" x14ac:dyDescent="0.2">
      <c r="A984" s="417"/>
      <c r="B984" s="453"/>
      <c r="C984" s="454"/>
      <c r="D984" s="446"/>
      <c r="E984" s="446"/>
      <c r="F984" s="446"/>
      <c r="G984" s="446"/>
      <c r="H984" s="446"/>
      <c r="I984" s="446"/>
      <c r="J984" s="417"/>
      <c r="K984" s="417"/>
      <c r="L984" s="417"/>
      <c r="M984" s="417"/>
      <c r="N984" s="417"/>
      <c r="O984" s="417"/>
      <c r="P984" s="417"/>
      <c r="Q984" s="417"/>
      <c r="R984" s="417"/>
      <c r="S984" s="417"/>
      <c r="T984" s="417"/>
      <c r="U984" s="417"/>
      <c r="V984" s="417"/>
      <c r="W984" s="417"/>
      <c r="X984" s="417"/>
      <c r="Y984" s="417"/>
      <c r="Z984" s="417"/>
    </row>
    <row r="985" spans="1:26" ht="16" x14ac:dyDescent="0.2">
      <c r="A985" s="417"/>
      <c r="B985" s="453"/>
      <c r="C985" s="454"/>
      <c r="D985" s="446"/>
      <c r="E985" s="446"/>
      <c r="F985" s="446"/>
      <c r="G985" s="446"/>
      <c r="H985" s="446"/>
      <c r="I985" s="446"/>
      <c r="J985" s="417"/>
      <c r="K985" s="417"/>
      <c r="L985" s="417"/>
      <c r="M985" s="417"/>
      <c r="N985" s="417"/>
      <c r="O985" s="417"/>
      <c r="P985" s="417"/>
      <c r="Q985" s="417"/>
      <c r="R985" s="417"/>
      <c r="S985" s="417"/>
      <c r="T985" s="417"/>
      <c r="U985" s="417"/>
      <c r="V985" s="417"/>
      <c r="W985" s="417"/>
      <c r="X985" s="417"/>
      <c r="Y985" s="417"/>
      <c r="Z985" s="417"/>
    </row>
    <row r="986" spans="1:26" ht="16" x14ac:dyDescent="0.2">
      <c r="A986" s="417"/>
      <c r="B986" s="453"/>
      <c r="C986" s="454"/>
      <c r="D986" s="446"/>
      <c r="E986" s="446"/>
      <c r="F986" s="446"/>
      <c r="G986" s="446"/>
      <c r="H986" s="446"/>
      <c r="I986" s="446"/>
      <c r="J986" s="417"/>
      <c r="K986" s="417"/>
      <c r="L986" s="417"/>
      <c r="M986" s="417"/>
      <c r="N986" s="417"/>
      <c r="O986" s="417"/>
      <c r="P986" s="417"/>
      <c r="Q986" s="417"/>
      <c r="R986" s="417"/>
      <c r="S986" s="417"/>
      <c r="T986" s="417"/>
      <c r="U986" s="417"/>
      <c r="V986" s="417"/>
      <c r="W986" s="417"/>
      <c r="X986" s="417"/>
      <c r="Y986" s="417"/>
      <c r="Z986" s="417"/>
    </row>
    <row r="987" spans="1:26" ht="16" x14ac:dyDescent="0.2">
      <c r="A987" s="417"/>
      <c r="B987" s="453"/>
      <c r="C987" s="454"/>
      <c r="D987" s="446"/>
      <c r="E987" s="446"/>
      <c r="F987" s="446"/>
      <c r="G987" s="446"/>
      <c r="H987" s="446"/>
      <c r="I987" s="446"/>
      <c r="J987" s="417"/>
      <c r="K987" s="417"/>
      <c r="L987" s="417"/>
      <c r="M987" s="417"/>
      <c r="N987" s="417"/>
      <c r="O987" s="417"/>
      <c r="P987" s="417"/>
      <c r="Q987" s="417"/>
      <c r="R987" s="417"/>
      <c r="S987" s="417"/>
      <c r="T987" s="417"/>
      <c r="U987" s="417"/>
      <c r="V987" s="417"/>
      <c r="W987" s="417"/>
      <c r="X987" s="417"/>
      <c r="Y987" s="417"/>
      <c r="Z987" s="417"/>
    </row>
    <row r="988" spans="1:26" ht="16" x14ac:dyDescent="0.2">
      <c r="A988" s="417"/>
      <c r="B988" s="453"/>
      <c r="C988" s="454"/>
      <c r="D988" s="446"/>
      <c r="E988" s="446"/>
      <c r="F988" s="446"/>
      <c r="G988" s="446"/>
      <c r="H988" s="446"/>
      <c r="I988" s="446"/>
      <c r="J988" s="417"/>
      <c r="K988" s="417"/>
      <c r="L988" s="417"/>
      <c r="M988" s="417"/>
      <c r="N988" s="417"/>
      <c r="O988" s="417"/>
      <c r="P988" s="417"/>
      <c r="Q988" s="417"/>
      <c r="R988" s="417"/>
      <c r="S988" s="417"/>
      <c r="T988" s="417"/>
      <c r="U988" s="417"/>
      <c r="V988" s="417"/>
      <c r="W988" s="417"/>
      <c r="X988" s="417"/>
      <c r="Y988" s="417"/>
      <c r="Z988" s="417"/>
    </row>
    <row r="989" spans="1:26" ht="16" x14ac:dyDescent="0.2">
      <c r="A989" s="417"/>
      <c r="B989" s="453"/>
      <c r="C989" s="454"/>
      <c r="D989" s="446"/>
      <c r="E989" s="446"/>
      <c r="F989" s="446"/>
      <c r="G989" s="446"/>
      <c r="H989" s="446"/>
      <c r="I989" s="446"/>
      <c r="J989" s="417"/>
      <c r="K989" s="417"/>
      <c r="L989" s="417"/>
      <c r="M989" s="417"/>
      <c r="N989" s="417"/>
      <c r="O989" s="417"/>
      <c r="P989" s="417"/>
      <c r="Q989" s="417"/>
      <c r="R989" s="417"/>
      <c r="S989" s="417"/>
      <c r="T989" s="417"/>
      <c r="U989" s="417"/>
      <c r="V989" s="417"/>
      <c r="W989" s="417"/>
      <c r="X989" s="417"/>
      <c r="Y989" s="417"/>
      <c r="Z989" s="417"/>
    </row>
    <row r="990" spans="1:26" ht="16" x14ac:dyDescent="0.2">
      <c r="A990" s="417"/>
      <c r="B990" s="453"/>
      <c r="C990" s="454"/>
      <c r="D990" s="446"/>
      <c r="E990" s="446"/>
      <c r="F990" s="446"/>
      <c r="G990" s="446"/>
      <c r="H990" s="446"/>
      <c r="I990" s="446"/>
      <c r="J990" s="417"/>
      <c r="K990" s="417"/>
      <c r="L990" s="417"/>
      <c r="M990" s="417"/>
      <c r="N990" s="417"/>
      <c r="O990" s="417"/>
      <c r="P990" s="417"/>
      <c r="Q990" s="417"/>
      <c r="R990" s="417"/>
      <c r="S990" s="417"/>
      <c r="T990" s="417"/>
      <c r="U990" s="417"/>
      <c r="V990" s="417"/>
      <c r="W990" s="417"/>
      <c r="X990" s="417"/>
      <c r="Y990" s="417"/>
      <c r="Z990" s="417"/>
    </row>
  </sheetData>
  <sheetProtection algorithmName="SHA-512" hashValue="yFV/819tlXM+ZUsduGVAzY4qRjTZDAidnjFeDyhDeFPLGs38XC5Bu+QmeCK9DJ9QTlPY1ta4+qK9Eno0pG0bdw==" saltValue="z09fHHd3Yvqn8IrQUotSmg==" spinCount="100000" sheet="1" objects="1" scenarios="1"/>
  <mergeCells count="17">
    <mergeCell ref="B2:F2"/>
    <mergeCell ref="D6:E6"/>
    <mergeCell ref="B118:B123"/>
    <mergeCell ref="C118:D118"/>
    <mergeCell ref="C119:D119"/>
    <mergeCell ref="C120:D120"/>
    <mergeCell ref="C121:D121"/>
    <mergeCell ref="C122:D122"/>
    <mergeCell ref="C123:D123"/>
    <mergeCell ref="B126:F126"/>
    <mergeCell ref="B109:D109"/>
    <mergeCell ref="B131:D131"/>
    <mergeCell ref="B130:D130"/>
    <mergeCell ref="B129:D129"/>
    <mergeCell ref="B128:D128"/>
    <mergeCell ref="B127:D127"/>
    <mergeCell ref="C124:D1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7.33203125" customWidth="1"/>
    <col min="2" max="2" width="33.5" customWidth="1"/>
    <col min="3" max="3" width="16.33203125" customWidth="1"/>
    <col min="4" max="5" width="13.5" customWidth="1"/>
    <col min="6" max="10" width="16.33203125" customWidth="1"/>
    <col min="11" max="11" width="11.5" customWidth="1"/>
    <col min="12" max="12" width="7.1640625" customWidth="1"/>
    <col min="13" max="13" width="8.83203125" customWidth="1"/>
    <col min="14" max="14" width="8.5" customWidth="1"/>
    <col min="15" max="15" width="14.83203125" customWidth="1"/>
    <col min="16" max="16" width="10.33203125" customWidth="1"/>
    <col min="17" max="17" width="11.5" customWidth="1"/>
    <col min="18" max="18" width="11.6640625" customWidth="1"/>
    <col min="19" max="22" width="16.33203125" customWidth="1"/>
    <col min="23" max="26" width="8" customWidth="1"/>
  </cols>
  <sheetData>
    <row r="1" spans="1:26" ht="15.75" customHeight="1" x14ac:dyDescent="0.2">
      <c r="A1" s="87"/>
      <c r="B1" s="87" t="s">
        <v>79</v>
      </c>
      <c r="C1" s="320" t="s">
        <v>78</v>
      </c>
      <c r="D1" s="321"/>
      <c r="E1" s="321"/>
      <c r="F1" s="321"/>
      <c r="G1" s="89"/>
      <c r="H1" s="89"/>
      <c r="I1" s="89"/>
      <c r="J1" s="89"/>
      <c r="K1" s="89"/>
      <c r="L1" s="89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5.75" customHeight="1" x14ac:dyDescent="0.2">
      <c r="A2" s="87"/>
      <c r="B2" s="87"/>
      <c r="C2" s="89"/>
      <c r="D2" s="89"/>
      <c r="E2" s="89"/>
      <c r="F2" s="89"/>
      <c r="G2" s="89"/>
      <c r="H2" s="89"/>
      <c r="I2" s="89"/>
      <c r="J2" s="89"/>
      <c r="K2" s="89"/>
      <c r="L2" s="89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15.75" customHeight="1" x14ac:dyDescent="0.2">
      <c r="A3" s="87"/>
      <c r="B3" s="87"/>
      <c r="C3" s="89"/>
      <c r="D3" s="89"/>
      <c r="E3" s="89"/>
      <c r="F3" s="89"/>
      <c r="G3" s="89"/>
      <c r="H3" s="89"/>
      <c r="I3" s="89"/>
      <c r="J3" s="89"/>
      <c r="K3" s="89"/>
      <c r="L3" s="89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5.75" customHeight="1" x14ac:dyDescent="0.2">
      <c r="A4" s="91" t="s">
        <v>80</v>
      </c>
      <c r="B4" s="91" t="s">
        <v>81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5.75" customHeight="1" x14ac:dyDescent="0.2">
      <c r="A5" s="87"/>
      <c r="B5" s="102" t="s">
        <v>82</v>
      </c>
      <c r="C5" s="103" t="s">
        <v>83</v>
      </c>
      <c r="D5" s="89"/>
      <c r="E5" s="89"/>
      <c r="F5" s="89"/>
      <c r="G5" s="89"/>
      <c r="H5" s="89"/>
      <c r="I5" s="89"/>
      <c r="J5" s="89"/>
      <c r="K5" s="89"/>
      <c r="L5" s="89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18" customHeight="1" x14ac:dyDescent="0.2">
      <c r="A6" s="87"/>
      <c r="B6" s="104" t="s">
        <v>84</v>
      </c>
      <c r="C6" s="103">
        <v>4.8</v>
      </c>
      <c r="D6" s="89"/>
      <c r="E6" s="89"/>
      <c r="F6" s="89"/>
      <c r="G6" s="89"/>
      <c r="H6" s="89"/>
      <c r="I6" s="89"/>
      <c r="J6" s="89"/>
      <c r="K6" s="89"/>
      <c r="L6" s="89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15.75" customHeight="1" x14ac:dyDescent="0.2">
      <c r="A7" s="87"/>
      <c r="B7" s="104" t="s">
        <v>85</v>
      </c>
      <c r="C7" s="103">
        <v>2.9</v>
      </c>
      <c r="D7" s="89"/>
      <c r="E7" s="89"/>
      <c r="F7" s="89"/>
      <c r="G7" s="89"/>
      <c r="H7" s="89"/>
      <c r="I7" s="89"/>
      <c r="J7" s="89"/>
      <c r="K7" s="89"/>
      <c r="L7" s="89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15" customHeight="1" x14ac:dyDescent="0.2">
      <c r="A8" s="87"/>
      <c r="B8" s="104" t="s">
        <v>86</v>
      </c>
      <c r="C8" s="103">
        <v>1.7</v>
      </c>
      <c r="D8" s="89"/>
      <c r="E8" s="89"/>
      <c r="F8" s="89"/>
      <c r="G8" s="89"/>
      <c r="H8" s="89"/>
      <c r="I8" s="89"/>
      <c r="J8" s="89"/>
      <c r="K8" s="89"/>
      <c r="L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15.75" customHeight="1" x14ac:dyDescent="0.2">
      <c r="A9" s="87"/>
      <c r="B9" s="87"/>
      <c r="C9" s="89"/>
      <c r="D9" s="89"/>
      <c r="E9" s="89"/>
      <c r="F9" s="89"/>
      <c r="G9" s="89"/>
      <c r="H9" s="89"/>
      <c r="I9" s="89"/>
      <c r="J9" s="89"/>
      <c r="K9" s="89"/>
      <c r="L9" s="89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15.75" customHeight="1" x14ac:dyDescent="0.2">
      <c r="A10" s="87"/>
      <c r="B10" s="105" t="s">
        <v>87</v>
      </c>
      <c r="C10" s="106">
        <v>4</v>
      </c>
      <c r="D10" s="106" t="s">
        <v>88</v>
      </c>
      <c r="E10" s="89"/>
      <c r="F10" s="89"/>
      <c r="G10" s="89"/>
      <c r="H10" s="89"/>
      <c r="I10" s="89"/>
      <c r="J10" s="89"/>
      <c r="K10" s="89"/>
      <c r="L10" s="89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15.75" customHeight="1" x14ac:dyDescent="0.2">
      <c r="A11" s="87"/>
      <c r="B11" s="87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15.75" customHeight="1" x14ac:dyDescent="0.2">
      <c r="A12" s="87"/>
      <c r="B12" s="107" t="s">
        <v>89</v>
      </c>
      <c r="C12" s="108">
        <v>10</v>
      </c>
      <c r="D12" s="108" t="s">
        <v>196</v>
      </c>
      <c r="E12" s="89"/>
      <c r="F12" s="89"/>
      <c r="G12" s="89"/>
      <c r="H12" s="89"/>
      <c r="I12" s="89"/>
      <c r="J12" s="89"/>
      <c r="K12" s="89"/>
      <c r="L12" s="89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15.75" customHeight="1" x14ac:dyDescent="0.2">
      <c r="A13" s="87"/>
      <c r="B13" s="87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15.75" customHeight="1" x14ac:dyDescent="0.2">
      <c r="A14" s="93">
        <v>1</v>
      </c>
      <c r="B14" s="91" t="s">
        <v>91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5.75" customHeight="1" x14ac:dyDescent="0.2">
      <c r="A15" s="94"/>
      <c r="B15" s="102" t="s">
        <v>92</v>
      </c>
      <c r="C15" s="109" t="s">
        <v>93</v>
      </c>
      <c r="D15" s="89"/>
      <c r="E15" s="89"/>
      <c r="F15" s="89"/>
      <c r="G15" s="89"/>
      <c r="H15" s="89"/>
      <c r="I15" s="89"/>
      <c r="J15" s="89"/>
      <c r="K15" s="89"/>
      <c r="L15" s="89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15.75" customHeight="1" x14ac:dyDescent="0.2">
      <c r="A16" s="94"/>
      <c r="B16" s="102" t="s">
        <v>197</v>
      </c>
      <c r="C16" s="103" t="s">
        <v>95</v>
      </c>
      <c r="D16" s="89"/>
      <c r="E16" s="89"/>
      <c r="F16" s="89"/>
      <c r="G16" s="89"/>
      <c r="H16" s="89"/>
      <c r="I16" s="89"/>
      <c r="J16" s="89"/>
      <c r="K16" s="89"/>
      <c r="L16" s="89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ht="15.75" customHeight="1" x14ac:dyDescent="0.2">
      <c r="A17" s="94"/>
      <c r="B17" s="102" t="s">
        <v>198</v>
      </c>
      <c r="C17" s="103" t="s">
        <v>97</v>
      </c>
      <c r="D17" s="89"/>
      <c r="E17" s="89"/>
      <c r="F17" s="89"/>
      <c r="G17" s="89"/>
      <c r="H17" s="89"/>
      <c r="I17" s="89"/>
      <c r="J17" s="89"/>
      <c r="K17" s="89"/>
      <c r="L17" s="89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15.75" customHeight="1" x14ac:dyDescent="0.2">
      <c r="A18" s="94"/>
      <c r="B18" s="102" t="s">
        <v>199</v>
      </c>
      <c r="C18" s="103" t="s">
        <v>99</v>
      </c>
      <c r="D18" s="89"/>
      <c r="E18" s="89"/>
      <c r="F18" s="89"/>
      <c r="G18" s="89"/>
      <c r="H18" s="89"/>
      <c r="I18" s="89"/>
      <c r="J18" s="89"/>
      <c r="K18" s="89"/>
      <c r="L18" s="89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ht="15.75" customHeight="1" x14ac:dyDescent="0.2">
      <c r="A19" s="94"/>
      <c r="B19" s="102" t="s">
        <v>200</v>
      </c>
      <c r="C19" s="103" t="s">
        <v>101</v>
      </c>
      <c r="D19" s="89"/>
      <c r="E19" s="89"/>
      <c r="F19" s="89"/>
      <c r="G19" s="89"/>
      <c r="H19" s="89"/>
      <c r="I19" s="89"/>
      <c r="J19" s="89"/>
      <c r="K19" s="89"/>
      <c r="L19" s="89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ht="15.75" customHeight="1" x14ac:dyDescent="0.2">
      <c r="A20" s="94"/>
      <c r="B20" s="102" t="s">
        <v>201</v>
      </c>
      <c r="C20" s="103" t="s">
        <v>103</v>
      </c>
      <c r="D20" s="89"/>
      <c r="E20" s="89"/>
      <c r="F20" s="89"/>
      <c r="G20" s="89"/>
      <c r="H20" s="89"/>
      <c r="I20" s="89"/>
      <c r="J20" s="89"/>
      <c r="K20" s="89"/>
      <c r="L20" s="89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5.75" customHeight="1" x14ac:dyDescent="0.2">
      <c r="A21" s="94"/>
      <c r="B21" s="102" t="s">
        <v>202</v>
      </c>
      <c r="C21" s="103" t="s">
        <v>105</v>
      </c>
      <c r="D21" s="89"/>
      <c r="E21" s="89"/>
      <c r="F21" s="89"/>
      <c r="G21" s="89"/>
      <c r="H21" s="89"/>
      <c r="I21" s="89"/>
      <c r="J21" s="89"/>
      <c r="K21" s="89"/>
      <c r="L21" s="89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5.75" customHeight="1" x14ac:dyDescent="0.2">
      <c r="A22" s="94"/>
      <c r="B22" s="102" t="s">
        <v>203</v>
      </c>
      <c r="C22" s="103" t="s">
        <v>107</v>
      </c>
      <c r="D22" s="89"/>
      <c r="E22" s="89"/>
      <c r="F22" s="89"/>
      <c r="G22" s="89"/>
      <c r="H22" s="89"/>
      <c r="I22" s="89"/>
      <c r="J22" s="89"/>
      <c r="K22" s="89"/>
      <c r="L22" s="89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5.75" customHeight="1" x14ac:dyDescent="0.2">
      <c r="A23" s="94"/>
      <c r="B23" s="102" t="s">
        <v>204</v>
      </c>
      <c r="C23" s="103" t="s">
        <v>109</v>
      </c>
      <c r="D23" s="89"/>
      <c r="E23" s="89"/>
      <c r="F23" s="89"/>
      <c r="G23" s="89"/>
      <c r="H23" s="89"/>
      <c r="I23" s="89"/>
      <c r="J23" s="89"/>
      <c r="K23" s="89"/>
      <c r="L23" s="89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15.75" customHeight="1" x14ac:dyDescent="0.2">
      <c r="A24" s="94"/>
      <c r="B24" s="102" t="s">
        <v>205</v>
      </c>
      <c r="C24" s="110">
        <v>1</v>
      </c>
      <c r="D24" s="89"/>
      <c r="E24" s="89"/>
      <c r="F24" s="89"/>
      <c r="G24" s="89"/>
      <c r="H24" s="89"/>
      <c r="I24" s="89"/>
      <c r="J24" s="89"/>
      <c r="K24" s="89"/>
      <c r="L24" s="89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15.75" customHeight="1" x14ac:dyDescent="0.2">
      <c r="A25" s="94"/>
      <c r="B25" s="111" t="s">
        <v>111</v>
      </c>
      <c r="C25" s="112">
        <f>C12</f>
        <v>10</v>
      </c>
      <c r="D25" s="89" t="s">
        <v>112</v>
      </c>
      <c r="E25" s="89"/>
      <c r="F25" s="89"/>
      <c r="G25" s="89"/>
      <c r="H25" s="89"/>
      <c r="I25" s="89"/>
      <c r="J25" s="89"/>
      <c r="K25" s="89"/>
      <c r="L25" s="89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15.75" customHeight="1" x14ac:dyDescent="0.2">
      <c r="A26" s="94"/>
      <c r="B26" s="111" t="s">
        <v>113</v>
      </c>
      <c r="C26" s="112">
        <v>1.6</v>
      </c>
      <c r="D26" s="89" t="s">
        <v>114</v>
      </c>
      <c r="E26" s="89"/>
      <c r="F26" s="89"/>
      <c r="G26" s="89"/>
      <c r="H26" s="89"/>
      <c r="I26" s="89"/>
      <c r="J26" s="89"/>
      <c r="K26" s="89"/>
      <c r="L26" s="89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5.75" customHeight="1" x14ac:dyDescent="0.2">
      <c r="A27" s="94"/>
      <c r="B27" s="113" t="s">
        <v>115</v>
      </c>
      <c r="C27" s="114">
        <f>C25*C26</f>
        <v>16</v>
      </c>
      <c r="D27" s="89" t="s">
        <v>116</v>
      </c>
      <c r="E27" s="89"/>
      <c r="F27" s="89"/>
      <c r="G27" s="89"/>
      <c r="H27" s="89"/>
      <c r="I27" s="89"/>
      <c r="J27" s="89"/>
      <c r="K27" s="89"/>
      <c r="L27" s="89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15.75" customHeight="1" x14ac:dyDescent="0.2">
      <c r="A28" s="94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15.75" customHeight="1" x14ac:dyDescent="0.2">
      <c r="A29" s="93">
        <v>2</v>
      </c>
      <c r="B29" s="91" t="s">
        <v>117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5.75" customHeight="1" x14ac:dyDescent="0.2">
      <c r="A30" s="94"/>
      <c r="B30" s="104" t="s">
        <v>118</v>
      </c>
      <c r="C30" s="109" t="s">
        <v>119</v>
      </c>
      <c r="D30" s="89"/>
      <c r="E30" s="89"/>
      <c r="F30" s="89"/>
      <c r="G30" s="89"/>
      <c r="H30" s="89"/>
      <c r="I30" s="89"/>
      <c r="J30" s="89"/>
      <c r="K30" s="89"/>
      <c r="L30" s="89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15.75" customHeight="1" x14ac:dyDescent="0.2">
      <c r="A31" s="94"/>
      <c r="B31" s="102" t="s">
        <v>120</v>
      </c>
      <c r="C31" s="103">
        <v>0</v>
      </c>
      <c r="D31" s="89"/>
      <c r="E31" s="89"/>
      <c r="F31" s="89"/>
      <c r="G31" s="89"/>
      <c r="H31" s="89"/>
      <c r="I31" s="89"/>
      <c r="J31" s="89"/>
      <c r="K31" s="89"/>
      <c r="L31" s="89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15.75" customHeight="1" x14ac:dyDescent="0.2">
      <c r="A32" s="94"/>
      <c r="B32" s="102" t="s">
        <v>121</v>
      </c>
      <c r="C32" s="103">
        <v>0.1</v>
      </c>
      <c r="D32" s="89"/>
      <c r="E32" s="89"/>
      <c r="F32" s="89"/>
      <c r="G32" s="89"/>
      <c r="H32" s="89"/>
      <c r="I32" s="89"/>
      <c r="J32" s="89"/>
      <c r="K32" s="89"/>
      <c r="L32" s="89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ht="15.75" customHeight="1" x14ac:dyDescent="0.2">
      <c r="A33" s="94"/>
      <c r="B33" s="102" t="s">
        <v>122</v>
      </c>
      <c r="C33" s="103">
        <v>0.15</v>
      </c>
      <c r="D33" s="89"/>
      <c r="E33" s="89"/>
      <c r="F33" s="89"/>
      <c r="G33" s="89"/>
      <c r="H33" s="89"/>
      <c r="I33" s="89"/>
      <c r="J33" s="89"/>
      <c r="K33" s="89"/>
      <c r="L33" s="89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15.75" customHeight="1" x14ac:dyDescent="0.2">
      <c r="A34" s="94"/>
      <c r="B34" s="102" t="s">
        <v>123</v>
      </c>
      <c r="C34" s="103">
        <v>0.2</v>
      </c>
      <c r="D34" s="89"/>
      <c r="E34" s="89"/>
      <c r="F34" s="89"/>
      <c r="G34" s="89"/>
      <c r="H34" s="89"/>
      <c r="I34" s="89"/>
      <c r="J34" s="89"/>
      <c r="K34" s="89"/>
      <c r="L34" s="89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15.75" customHeight="1" x14ac:dyDescent="0.2">
      <c r="A35" s="94"/>
      <c r="B35" s="102" t="s">
        <v>124</v>
      </c>
      <c r="C35" s="103">
        <v>0.25</v>
      </c>
      <c r="D35" s="89"/>
      <c r="E35" s="89"/>
      <c r="F35" s="89"/>
      <c r="G35" s="89"/>
      <c r="H35" s="89"/>
      <c r="I35" s="89"/>
      <c r="J35" s="89"/>
      <c r="K35" s="89"/>
      <c r="L35" s="89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15.75" customHeight="1" x14ac:dyDescent="0.2">
      <c r="A36" s="94"/>
      <c r="B36" s="102" t="s">
        <v>125</v>
      </c>
      <c r="C36" s="103">
        <v>0.35</v>
      </c>
      <c r="D36" s="89"/>
      <c r="E36" s="89"/>
      <c r="F36" s="89"/>
      <c r="G36" s="89"/>
      <c r="H36" s="89"/>
      <c r="I36" s="89"/>
      <c r="J36" s="89"/>
      <c r="K36" s="89"/>
      <c r="L36" s="89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15.75" customHeight="1" x14ac:dyDescent="0.2">
      <c r="A37" s="94"/>
      <c r="B37" s="111" t="s">
        <v>111</v>
      </c>
      <c r="C37" s="112">
        <f>C12</f>
        <v>10</v>
      </c>
      <c r="D37" s="89" t="s">
        <v>112</v>
      </c>
      <c r="E37" s="89"/>
      <c r="F37" s="89"/>
      <c r="G37" s="89"/>
      <c r="H37" s="89"/>
      <c r="I37" s="89"/>
      <c r="J37" s="89"/>
      <c r="K37" s="89"/>
      <c r="L37" s="89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15.75" customHeight="1" x14ac:dyDescent="0.2">
      <c r="A38" s="94"/>
      <c r="B38" s="111" t="s">
        <v>113</v>
      </c>
      <c r="C38" s="112">
        <f>C33</f>
        <v>0.15</v>
      </c>
      <c r="D38" s="89"/>
      <c r="E38" s="89"/>
      <c r="F38" s="89"/>
      <c r="G38" s="89"/>
      <c r="H38" s="89"/>
      <c r="I38" s="89"/>
      <c r="J38" s="89"/>
      <c r="K38" s="89"/>
      <c r="L38" s="89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15.75" customHeight="1" x14ac:dyDescent="0.2">
      <c r="A39" s="94"/>
      <c r="B39" s="113" t="s">
        <v>126</v>
      </c>
      <c r="C39" s="114">
        <f>C37*C38</f>
        <v>1.5</v>
      </c>
      <c r="D39" s="89" t="s">
        <v>116</v>
      </c>
      <c r="E39" s="89"/>
      <c r="F39" s="89"/>
      <c r="G39" s="89"/>
      <c r="H39" s="89"/>
      <c r="I39" s="89"/>
      <c r="J39" s="89"/>
      <c r="K39" s="89"/>
      <c r="L39" s="89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15.75" customHeight="1" x14ac:dyDescent="0.2">
      <c r="A40" s="94"/>
      <c r="B40" s="8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5.75" customHeight="1" x14ac:dyDescent="0.2">
      <c r="A41" s="93">
        <v>3</v>
      </c>
      <c r="B41" s="91" t="s">
        <v>127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5.75" customHeight="1" x14ac:dyDescent="0.2">
      <c r="A42" s="94"/>
      <c r="B42" s="102" t="s">
        <v>128</v>
      </c>
      <c r="C42" s="103" t="s">
        <v>129</v>
      </c>
      <c r="D42" s="89"/>
      <c r="E42" s="89"/>
      <c r="F42" s="89"/>
      <c r="G42" s="89"/>
      <c r="H42" s="89"/>
      <c r="I42" s="89"/>
      <c r="J42" s="89"/>
      <c r="K42" s="89"/>
      <c r="L42" s="89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5.75" customHeight="1" x14ac:dyDescent="0.2">
      <c r="A43" s="94"/>
      <c r="B43" s="102" t="s">
        <v>130</v>
      </c>
      <c r="C43" s="103">
        <v>0.25</v>
      </c>
      <c r="D43" s="89"/>
      <c r="E43" s="89"/>
      <c r="F43" s="89"/>
      <c r="G43" s="89"/>
      <c r="H43" s="89"/>
      <c r="I43" s="89"/>
      <c r="J43" s="89"/>
      <c r="K43" s="89"/>
      <c r="L43" s="89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5.75" customHeight="1" x14ac:dyDescent="0.2">
      <c r="A44" s="94"/>
      <c r="B44" s="102" t="s">
        <v>131</v>
      </c>
      <c r="C44" s="103">
        <v>0.15</v>
      </c>
      <c r="D44" s="89"/>
      <c r="E44" s="89"/>
      <c r="F44" s="89"/>
      <c r="G44" s="89"/>
      <c r="H44" s="89"/>
      <c r="I44" s="89"/>
      <c r="J44" s="89"/>
      <c r="K44" s="89"/>
      <c r="L44" s="89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5.75" customHeight="1" x14ac:dyDescent="0.2">
      <c r="A45" s="94"/>
      <c r="B45" s="102" t="s">
        <v>120</v>
      </c>
      <c r="C45" s="103"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5.75" customHeight="1" x14ac:dyDescent="0.2">
      <c r="A46" s="94"/>
      <c r="B46" s="111" t="s">
        <v>111</v>
      </c>
      <c r="C46" s="112">
        <f>C12</f>
        <v>10</v>
      </c>
      <c r="D46" s="89" t="s">
        <v>112</v>
      </c>
      <c r="E46" s="89"/>
      <c r="F46" s="89"/>
      <c r="G46" s="89"/>
      <c r="H46" s="89"/>
      <c r="I46" s="89"/>
      <c r="J46" s="89"/>
      <c r="K46" s="89"/>
      <c r="L46" s="89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5.75" customHeight="1" x14ac:dyDescent="0.2">
      <c r="A47" s="94"/>
      <c r="B47" s="111" t="s">
        <v>113</v>
      </c>
      <c r="C47" s="112">
        <f>C44</f>
        <v>0.15</v>
      </c>
      <c r="D47" s="89"/>
      <c r="E47" s="89"/>
      <c r="F47" s="89"/>
      <c r="G47" s="89"/>
      <c r="H47" s="89"/>
      <c r="I47" s="89"/>
      <c r="J47" s="89"/>
      <c r="K47" s="89"/>
      <c r="L47" s="89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5.75" customHeight="1" x14ac:dyDescent="0.2">
      <c r="A48" s="94"/>
      <c r="B48" s="113" t="s">
        <v>132</v>
      </c>
      <c r="C48" s="114">
        <f>C46*C47</f>
        <v>1.5</v>
      </c>
      <c r="D48" s="89" t="s">
        <v>116</v>
      </c>
      <c r="E48" s="89"/>
      <c r="F48" s="89"/>
      <c r="G48" s="89"/>
      <c r="H48" s="89"/>
      <c r="I48" s="89"/>
      <c r="J48" s="89"/>
      <c r="K48" s="89"/>
      <c r="L48" s="89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5.75" customHeight="1" x14ac:dyDescent="0.2">
      <c r="A49" s="94"/>
      <c r="B49" s="87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5.75" customHeight="1" x14ac:dyDescent="0.2">
      <c r="A50" s="93">
        <v>4</v>
      </c>
      <c r="B50" s="91" t="s">
        <v>133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5.75" customHeight="1" x14ac:dyDescent="0.2">
      <c r="A51" s="94"/>
      <c r="B51" s="102" t="s">
        <v>134</v>
      </c>
      <c r="C51" s="109" t="s">
        <v>135</v>
      </c>
      <c r="D51" s="89"/>
      <c r="E51" s="89"/>
      <c r="F51" s="89"/>
      <c r="G51" s="89"/>
      <c r="H51" s="89"/>
      <c r="I51" s="89"/>
      <c r="J51" s="89"/>
      <c r="K51" s="89"/>
      <c r="L51" s="89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31.5" customHeight="1" x14ac:dyDescent="0.2">
      <c r="A52" s="94"/>
      <c r="B52" s="104" t="s">
        <v>206</v>
      </c>
      <c r="C52" s="103">
        <v>0.1</v>
      </c>
      <c r="D52" s="89"/>
      <c r="E52" s="89"/>
      <c r="F52" s="89"/>
      <c r="G52" s="89"/>
      <c r="H52" s="89"/>
      <c r="I52" s="89"/>
      <c r="J52" s="89"/>
      <c r="K52" s="89"/>
      <c r="L52" s="89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30.75" customHeight="1" x14ac:dyDescent="0.2">
      <c r="A53" s="94"/>
      <c r="B53" s="104" t="s">
        <v>207</v>
      </c>
      <c r="C53" s="103">
        <v>0.2</v>
      </c>
      <c r="D53" s="89"/>
      <c r="E53" s="89"/>
      <c r="F53" s="89"/>
      <c r="G53" s="89"/>
      <c r="H53" s="89"/>
      <c r="I53" s="89"/>
      <c r="J53" s="89"/>
      <c r="K53" s="89"/>
      <c r="L53" s="89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43.5" customHeight="1" x14ac:dyDescent="0.2">
      <c r="A54" s="94"/>
      <c r="B54" s="104" t="s">
        <v>208</v>
      </c>
      <c r="C54" s="103">
        <v>0.5</v>
      </c>
      <c r="D54" s="89"/>
      <c r="E54" s="89"/>
      <c r="F54" s="89"/>
      <c r="G54" s="89"/>
      <c r="H54" s="89"/>
      <c r="I54" s="89"/>
      <c r="J54" s="89"/>
      <c r="K54" s="89"/>
      <c r="L54" s="89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48.75" customHeight="1" x14ac:dyDescent="0.2">
      <c r="A55" s="94"/>
      <c r="B55" s="104" t="s">
        <v>209</v>
      </c>
      <c r="C55" s="103">
        <v>0.7</v>
      </c>
      <c r="D55" s="89"/>
      <c r="E55" s="89"/>
      <c r="F55" s="89"/>
      <c r="G55" s="89"/>
      <c r="H55" s="89"/>
      <c r="I55" s="89"/>
      <c r="J55" s="89"/>
      <c r="K55" s="89"/>
      <c r="L55" s="89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5.75" customHeight="1" x14ac:dyDescent="0.2">
      <c r="A56" s="94"/>
      <c r="B56" s="111" t="s">
        <v>111</v>
      </c>
      <c r="C56" s="112">
        <f>C12</f>
        <v>10</v>
      </c>
      <c r="D56" s="89" t="s">
        <v>112</v>
      </c>
      <c r="E56" s="89"/>
      <c r="F56" s="89"/>
      <c r="G56" s="89"/>
      <c r="H56" s="89"/>
      <c r="I56" s="89"/>
      <c r="J56" s="89"/>
      <c r="K56" s="89"/>
      <c r="L56" s="89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5.75" customHeight="1" x14ac:dyDescent="0.2">
      <c r="A57" s="94"/>
      <c r="B57" s="111" t="s">
        <v>139</v>
      </c>
      <c r="C57" s="112">
        <v>0.2</v>
      </c>
      <c r="D57" s="89"/>
      <c r="E57" s="89"/>
      <c r="F57" s="89"/>
      <c r="G57" s="89"/>
      <c r="H57" s="89"/>
      <c r="I57" s="89"/>
      <c r="J57" s="89"/>
      <c r="K57" s="89"/>
      <c r="L57" s="89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5.75" customHeight="1" x14ac:dyDescent="0.2">
      <c r="A58" s="94"/>
      <c r="B58" s="113" t="s">
        <v>140</v>
      </c>
      <c r="C58" s="114">
        <f>C56*C57</f>
        <v>2</v>
      </c>
      <c r="D58" s="89" t="s">
        <v>116</v>
      </c>
      <c r="E58" s="89"/>
      <c r="F58" s="89"/>
      <c r="G58" s="89"/>
      <c r="H58" s="89"/>
      <c r="I58" s="89"/>
      <c r="J58" s="89"/>
      <c r="K58" s="89"/>
      <c r="L58" s="89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5.75" customHeight="1" x14ac:dyDescent="0.2">
      <c r="A59" s="87"/>
      <c r="B59" s="87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5.75" customHeight="1" x14ac:dyDescent="0.2">
      <c r="A60" s="93">
        <v>5</v>
      </c>
      <c r="B60" s="91" t="s">
        <v>141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5.75" customHeight="1" x14ac:dyDescent="0.2">
      <c r="A61" s="87"/>
      <c r="B61" s="87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5.75" customHeight="1" x14ac:dyDescent="0.2">
      <c r="A62" s="91" t="s">
        <v>142</v>
      </c>
      <c r="B62" s="91" t="s">
        <v>143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57.5" customHeight="1" x14ac:dyDescent="0.2">
      <c r="A63" s="87"/>
      <c r="B63" s="115" t="s">
        <v>210</v>
      </c>
      <c r="C63" s="103" t="s">
        <v>129</v>
      </c>
      <c r="D63" s="89"/>
      <c r="E63" s="89"/>
      <c r="F63" s="89"/>
      <c r="G63" s="89"/>
      <c r="H63" s="89"/>
      <c r="I63" s="89"/>
      <c r="J63" s="89"/>
      <c r="K63" s="89"/>
      <c r="L63" s="89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8" customHeight="1" x14ac:dyDescent="0.2">
      <c r="A64" s="87"/>
      <c r="B64" s="116" t="s">
        <v>144</v>
      </c>
      <c r="C64" s="103">
        <v>1.25</v>
      </c>
      <c r="D64" s="89"/>
      <c r="E64" s="89"/>
      <c r="F64" s="89"/>
      <c r="G64" s="89"/>
      <c r="H64" s="89"/>
      <c r="I64" s="89"/>
      <c r="J64" s="89"/>
      <c r="K64" s="89"/>
      <c r="L64" s="89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8" customHeight="1" x14ac:dyDescent="0.2">
      <c r="A65" s="87"/>
      <c r="B65" s="116" t="s">
        <v>145</v>
      </c>
      <c r="C65" s="103">
        <v>1</v>
      </c>
      <c r="D65" s="89"/>
      <c r="E65" s="89"/>
      <c r="F65" s="89"/>
      <c r="G65" s="89"/>
      <c r="H65" s="89"/>
      <c r="I65" s="89"/>
      <c r="J65" s="89"/>
      <c r="K65" s="89"/>
      <c r="L65" s="89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8" customHeight="1" x14ac:dyDescent="0.2">
      <c r="A66" s="87"/>
      <c r="B66" s="116" t="s">
        <v>146</v>
      </c>
      <c r="C66" s="103">
        <v>0.75</v>
      </c>
      <c r="D66" s="89"/>
      <c r="E66" s="89"/>
      <c r="F66" s="89"/>
      <c r="G66" s="89"/>
      <c r="H66" s="89"/>
      <c r="I66" s="89"/>
      <c r="J66" s="89"/>
      <c r="K66" s="89"/>
      <c r="L66" s="89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8" customHeight="1" x14ac:dyDescent="0.2">
      <c r="A67" s="87"/>
      <c r="B67" s="116" t="s">
        <v>147</v>
      </c>
      <c r="C67" s="103">
        <v>0.5</v>
      </c>
      <c r="D67" s="89"/>
      <c r="E67" s="89"/>
      <c r="F67" s="89"/>
      <c r="G67" s="89"/>
      <c r="H67" s="89"/>
      <c r="I67" s="89"/>
      <c r="J67" s="89"/>
      <c r="K67" s="89"/>
      <c r="L67" s="89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8" customHeight="1" x14ac:dyDescent="0.2">
      <c r="A68" s="87"/>
      <c r="B68" s="116" t="s">
        <v>148</v>
      </c>
      <c r="C68" s="103">
        <v>0.25</v>
      </c>
      <c r="D68" s="89"/>
      <c r="E68" s="89"/>
      <c r="F68" s="89"/>
      <c r="G68" s="89"/>
      <c r="H68" s="89"/>
      <c r="I68" s="89"/>
      <c r="J68" s="89"/>
      <c r="K68" s="89"/>
      <c r="L68" s="89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8" customHeight="1" x14ac:dyDescent="0.2">
      <c r="A69" s="87"/>
      <c r="B69" s="116" t="s">
        <v>149</v>
      </c>
      <c r="C69" s="103">
        <v>0.05</v>
      </c>
      <c r="D69" s="89"/>
      <c r="E69" s="89"/>
      <c r="F69" s="89"/>
      <c r="G69" s="89"/>
      <c r="H69" s="89"/>
      <c r="I69" s="89"/>
      <c r="J69" s="89"/>
      <c r="K69" s="89"/>
      <c r="L69" s="89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8" customHeight="1" x14ac:dyDescent="0.2">
      <c r="A70" s="87"/>
      <c r="B70" s="111" t="s">
        <v>150</v>
      </c>
      <c r="C70" s="112">
        <v>1</v>
      </c>
      <c r="D70" s="89"/>
      <c r="E70" s="89"/>
      <c r="F70" s="89"/>
      <c r="G70" s="89"/>
      <c r="H70" s="89"/>
      <c r="I70" s="89"/>
      <c r="J70" s="89"/>
      <c r="K70" s="89"/>
      <c r="L70" s="89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5.75" customHeight="1" x14ac:dyDescent="0.2">
      <c r="A71" s="87"/>
      <c r="B71" s="111" t="s">
        <v>139</v>
      </c>
      <c r="C71" s="112">
        <f>C68</f>
        <v>0.25</v>
      </c>
      <c r="D71" s="89"/>
      <c r="E71" s="89"/>
      <c r="F71" s="89"/>
      <c r="G71" s="89"/>
      <c r="H71" s="89"/>
      <c r="I71" s="89"/>
      <c r="J71" s="89"/>
      <c r="K71" s="89"/>
      <c r="L71" s="89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5.75" customHeight="1" x14ac:dyDescent="0.2">
      <c r="A72" s="87"/>
      <c r="B72" s="113" t="s">
        <v>151</v>
      </c>
      <c r="C72" s="114">
        <f>C70*C71</f>
        <v>0.25</v>
      </c>
      <c r="D72" s="89" t="s">
        <v>116</v>
      </c>
      <c r="E72" s="89"/>
      <c r="F72" s="89"/>
      <c r="G72" s="89"/>
      <c r="H72" s="89"/>
      <c r="I72" s="89"/>
      <c r="J72" s="89"/>
      <c r="K72" s="89"/>
      <c r="L72" s="89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5.75" customHeight="1" x14ac:dyDescent="0.2">
      <c r="A73" s="87"/>
      <c r="B73" s="87"/>
      <c r="C73" s="89"/>
      <c r="D73" s="96"/>
      <c r="E73" s="89"/>
      <c r="F73" s="89"/>
      <c r="G73" s="89"/>
      <c r="H73" s="89"/>
      <c r="I73" s="89"/>
      <c r="J73" s="89"/>
      <c r="K73" s="89"/>
      <c r="L73" s="89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5.75" customHeight="1" x14ac:dyDescent="0.2">
      <c r="A74" s="91" t="s">
        <v>152</v>
      </c>
      <c r="B74" s="91" t="s">
        <v>153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10.25" customHeight="1" x14ac:dyDescent="0.2">
      <c r="A75" s="87"/>
      <c r="B75" s="117" t="s">
        <v>211</v>
      </c>
      <c r="C75" s="103" t="s">
        <v>129</v>
      </c>
      <c r="D75" s="89"/>
      <c r="E75" s="89"/>
      <c r="F75" s="89"/>
      <c r="G75" s="89"/>
      <c r="H75" s="89"/>
      <c r="I75" s="89"/>
      <c r="J75" s="89"/>
      <c r="K75" s="89"/>
      <c r="L75" s="89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8" customHeight="1" x14ac:dyDescent="0.2">
      <c r="A76" s="97"/>
      <c r="B76" s="116" t="s">
        <v>144</v>
      </c>
      <c r="C76" s="103">
        <v>2.5</v>
      </c>
      <c r="D76" s="96"/>
      <c r="E76" s="96"/>
      <c r="F76" s="96"/>
      <c r="G76" s="96"/>
      <c r="H76" s="96"/>
      <c r="I76" s="96"/>
      <c r="J76" s="96"/>
      <c r="K76" s="96"/>
      <c r="L76" s="96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:26" ht="18" customHeight="1" x14ac:dyDescent="0.2">
      <c r="A77" s="97"/>
      <c r="B77" s="116" t="s">
        <v>145</v>
      </c>
      <c r="C77" s="103">
        <v>2</v>
      </c>
      <c r="D77" s="96"/>
      <c r="E77" s="96"/>
      <c r="F77" s="96"/>
      <c r="G77" s="96"/>
      <c r="H77" s="96"/>
      <c r="I77" s="96"/>
      <c r="J77" s="96"/>
      <c r="K77" s="96"/>
      <c r="L77" s="96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 ht="18" customHeight="1" x14ac:dyDescent="0.2">
      <c r="A78" s="97"/>
      <c r="B78" s="116" t="s">
        <v>146</v>
      </c>
      <c r="C78" s="103">
        <v>1.5</v>
      </c>
      <c r="D78" s="96"/>
      <c r="E78" s="96"/>
      <c r="F78" s="96"/>
      <c r="G78" s="96"/>
      <c r="H78" s="96"/>
      <c r="I78" s="96"/>
      <c r="J78" s="96"/>
      <c r="K78" s="96"/>
      <c r="L78" s="96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 ht="18" customHeight="1" x14ac:dyDescent="0.2">
      <c r="A79" s="97"/>
      <c r="B79" s="116" t="s">
        <v>147</v>
      </c>
      <c r="C79" s="103">
        <v>1</v>
      </c>
      <c r="D79" s="96"/>
      <c r="E79" s="96"/>
      <c r="F79" s="96"/>
      <c r="G79" s="96"/>
      <c r="H79" s="96"/>
      <c r="I79" s="96"/>
      <c r="J79" s="96"/>
      <c r="K79" s="96"/>
      <c r="L79" s="96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:26" ht="20.25" customHeight="1" x14ac:dyDescent="0.2">
      <c r="A80" s="97"/>
      <c r="B80" s="116" t="s">
        <v>148</v>
      </c>
      <c r="C80" s="103">
        <v>0.5</v>
      </c>
      <c r="D80" s="96"/>
      <c r="E80" s="96"/>
      <c r="F80" s="96"/>
      <c r="G80" s="96"/>
      <c r="H80" s="96"/>
      <c r="I80" s="96"/>
      <c r="J80" s="96"/>
      <c r="K80" s="96"/>
      <c r="L80" s="96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:26" ht="18" customHeight="1" x14ac:dyDescent="0.2">
      <c r="A81" s="87"/>
      <c r="B81" s="116" t="s">
        <v>149</v>
      </c>
      <c r="C81" s="103">
        <v>0.25</v>
      </c>
      <c r="D81" s="89"/>
      <c r="E81" s="89"/>
      <c r="F81" s="89"/>
      <c r="G81" s="89"/>
      <c r="H81" s="89"/>
      <c r="I81" s="89"/>
      <c r="J81" s="89"/>
      <c r="K81" s="89"/>
      <c r="L81" s="89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8" customHeight="1" x14ac:dyDescent="0.2">
      <c r="A82" s="87"/>
      <c r="B82" s="111" t="s">
        <v>150</v>
      </c>
      <c r="C82" s="112">
        <v>2</v>
      </c>
      <c r="D82" s="89"/>
      <c r="E82" s="89"/>
      <c r="F82" s="89"/>
      <c r="G82" s="89"/>
      <c r="H82" s="89"/>
      <c r="I82" s="89"/>
      <c r="J82" s="89"/>
      <c r="K82" s="89"/>
      <c r="L82" s="89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5.75" customHeight="1" x14ac:dyDescent="0.2">
      <c r="A83" s="87"/>
      <c r="B83" s="111" t="s">
        <v>139</v>
      </c>
      <c r="C83" s="112">
        <f>C80</f>
        <v>0.5</v>
      </c>
      <c r="D83" s="89"/>
      <c r="E83" s="89"/>
      <c r="F83" s="89"/>
      <c r="G83" s="89"/>
      <c r="H83" s="89"/>
      <c r="I83" s="89"/>
      <c r="J83" s="89"/>
      <c r="K83" s="89"/>
      <c r="L83" s="89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5.75" customHeight="1" x14ac:dyDescent="0.2">
      <c r="A84" s="87"/>
      <c r="B84" s="113" t="s">
        <v>154</v>
      </c>
      <c r="C84" s="114">
        <f>C81*C83</f>
        <v>0.125</v>
      </c>
      <c r="D84" s="89" t="s">
        <v>116</v>
      </c>
      <c r="E84" s="89"/>
      <c r="F84" s="89"/>
      <c r="G84" s="89"/>
      <c r="H84" s="89"/>
      <c r="I84" s="89"/>
      <c r="J84" s="89"/>
      <c r="K84" s="89"/>
      <c r="L84" s="89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5.75" customHeight="1" x14ac:dyDescent="0.2">
      <c r="A85" s="87"/>
      <c r="B85" s="87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5.75" customHeight="1" x14ac:dyDescent="0.2">
      <c r="A86" s="91" t="s">
        <v>155</v>
      </c>
      <c r="B86" s="91" t="s">
        <v>156</v>
      </c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63.75" customHeight="1" x14ac:dyDescent="0.2">
      <c r="A87" s="87"/>
      <c r="B87" s="117" t="s">
        <v>212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5.75" customHeight="1" x14ac:dyDescent="0.2">
      <c r="A88" s="87"/>
      <c r="B88" s="102" t="s">
        <v>213</v>
      </c>
      <c r="C88" s="103" t="s">
        <v>129</v>
      </c>
      <c r="D88" s="89"/>
      <c r="E88" s="89"/>
      <c r="F88" s="89"/>
      <c r="G88" s="89"/>
      <c r="H88" s="89"/>
      <c r="I88" s="89"/>
      <c r="J88" s="89"/>
      <c r="K88" s="89"/>
      <c r="L88" s="89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49.5" customHeight="1" x14ac:dyDescent="0.2">
      <c r="A89" s="87"/>
      <c r="B89" s="104" t="s">
        <v>157</v>
      </c>
      <c r="C89" s="103">
        <v>1.5</v>
      </c>
      <c r="D89" s="89"/>
      <c r="E89" s="89"/>
      <c r="F89" s="89"/>
      <c r="G89" s="89"/>
      <c r="H89" s="89"/>
      <c r="I89" s="89"/>
      <c r="J89" s="89"/>
      <c r="K89" s="89"/>
      <c r="L89" s="89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45" customHeight="1" x14ac:dyDescent="0.2">
      <c r="A90" s="87"/>
      <c r="B90" s="104" t="s">
        <v>158</v>
      </c>
      <c r="C90" s="103">
        <v>1.4</v>
      </c>
      <c r="D90" s="89"/>
      <c r="E90" s="89"/>
      <c r="F90" s="89"/>
      <c r="G90" s="89"/>
      <c r="H90" s="89"/>
      <c r="I90" s="89"/>
      <c r="J90" s="89"/>
      <c r="K90" s="89"/>
      <c r="L90" s="89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46.5" customHeight="1" x14ac:dyDescent="0.2">
      <c r="A91" s="87"/>
      <c r="B91" s="104" t="s">
        <v>159</v>
      </c>
      <c r="C91" s="103">
        <v>1.3</v>
      </c>
      <c r="D91" s="89"/>
      <c r="E91" s="89"/>
      <c r="F91" s="89"/>
      <c r="G91" s="89"/>
      <c r="H91" s="89"/>
      <c r="I91" s="89"/>
      <c r="J91" s="89"/>
      <c r="K91" s="89"/>
      <c r="L91" s="89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33.75" customHeight="1" x14ac:dyDescent="0.2">
      <c r="A92" s="87"/>
      <c r="B92" s="104" t="s">
        <v>160</v>
      </c>
      <c r="C92" s="103">
        <v>1.2</v>
      </c>
      <c r="D92" s="89"/>
      <c r="E92" s="89"/>
      <c r="F92" s="89"/>
      <c r="G92" s="89"/>
      <c r="H92" s="89"/>
      <c r="I92" s="89"/>
      <c r="J92" s="89"/>
      <c r="K92" s="89"/>
      <c r="L92" s="89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5.75" customHeight="1" x14ac:dyDescent="0.2">
      <c r="A93" s="87"/>
      <c r="B93" s="115" t="s">
        <v>161</v>
      </c>
      <c r="C93" s="112">
        <v>0</v>
      </c>
      <c r="D93" s="89"/>
      <c r="E93" s="89"/>
      <c r="F93" s="89"/>
      <c r="G93" s="89"/>
      <c r="H93" s="89"/>
      <c r="I93" s="89"/>
      <c r="J93" s="89"/>
      <c r="K93" s="89"/>
      <c r="L93" s="89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5.75" customHeight="1" x14ac:dyDescent="0.2">
      <c r="A94" s="87"/>
      <c r="B94" s="115" t="s">
        <v>113</v>
      </c>
      <c r="C94" s="112">
        <v>1.1000000000000001</v>
      </c>
      <c r="D94" s="89"/>
      <c r="E94" s="89"/>
      <c r="F94" s="89"/>
      <c r="G94" s="89"/>
      <c r="H94" s="89"/>
      <c r="I94" s="89"/>
      <c r="J94" s="89"/>
      <c r="K94" s="89"/>
      <c r="L94" s="89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5.75" customHeight="1" x14ac:dyDescent="0.2">
      <c r="A95" s="87"/>
      <c r="B95" s="118" t="s">
        <v>162</v>
      </c>
      <c r="C95" s="114">
        <f>C94*C93</f>
        <v>0</v>
      </c>
      <c r="D95" s="89" t="s">
        <v>116</v>
      </c>
      <c r="E95" s="89"/>
      <c r="F95" s="89"/>
      <c r="G95" s="89"/>
      <c r="H95" s="89"/>
      <c r="I95" s="89"/>
      <c r="J95" s="89"/>
      <c r="K95" s="89"/>
      <c r="L95" s="89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5.75" customHeight="1" x14ac:dyDescent="0.2">
      <c r="A96" s="87"/>
      <c r="B96" s="87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5" customHeight="1" x14ac:dyDescent="0.2">
      <c r="A97" s="91"/>
      <c r="B97" s="91" t="s">
        <v>163</v>
      </c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08" customHeight="1" x14ac:dyDescent="0.2">
      <c r="A98" s="87"/>
      <c r="B98" s="104" t="s">
        <v>164</v>
      </c>
      <c r="C98" s="109" t="s">
        <v>84</v>
      </c>
      <c r="D98" s="109" t="s">
        <v>85</v>
      </c>
      <c r="E98" s="109" t="s">
        <v>86</v>
      </c>
      <c r="F98" s="119" t="s">
        <v>214</v>
      </c>
      <c r="G98" s="119" t="s">
        <v>215</v>
      </c>
      <c r="H98" s="119" t="s">
        <v>216</v>
      </c>
      <c r="I98" s="89"/>
      <c r="J98" s="89"/>
      <c r="K98" s="120" t="s">
        <v>61</v>
      </c>
      <c r="L98" s="121" t="s">
        <v>62</v>
      </c>
      <c r="M98" s="121" t="s">
        <v>63</v>
      </c>
      <c r="N98" s="121" t="s">
        <v>217</v>
      </c>
      <c r="O98" s="120" t="s">
        <v>65</v>
      </c>
      <c r="P98" s="120" t="s">
        <v>66</v>
      </c>
      <c r="Q98" s="104" t="s">
        <v>218</v>
      </c>
      <c r="R98" s="102" t="s">
        <v>219</v>
      </c>
      <c r="S98" s="87"/>
      <c r="T98" s="87"/>
      <c r="U98" s="87"/>
      <c r="V98" s="87"/>
      <c r="W98" s="87"/>
      <c r="X98" s="87"/>
      <c r="Y98" s="87"/>
      <c r="Z98" s="87"/>
    </row>
    <row r="99" spans="1:26" ht="15.75" customHeight="1" x14ac:dyDescent="0.2">
      <c r="A99" s="87"/>
      <c r="B99" s="104" t="s">
        <v>220</v>
      </c>
      <c r="C99" s="103">
        <v>29</v>
      </c>
      <c r="D99" s="103">
        <v>8</v>
      </c>
      <c r="E99" s="103">
        <v>1</v>
      </c>
      <c r="F99" s="114">
        <f>C99*C6+D99*C7+E99*C8</f>
        <v>164.09999999999997</v>
      </c>
      <c r="G99" s="114">
        <f>F99*C10</f>
        <v>656.39999999999986</v>
      </c>
      <c r="H99" s="114">
        <f t="shared" ref="H99:H101" si="0">G99*1.15</f>
        <v>754.85999999999979</v>
      </c>
      <c r="I99" s="89"/>
      <c r="J99" s="122">
        <v>1</v>
      </c>
      <c r="K99" s="121">
        <v>29</v>
      </c>
      <c r="L99" s="121">
        <v>4.8</v>
      </c>
      <c r="M99" s="121">
        <f t="shared" ref="M99:M101" si="1">K99*L99</f>
        <v>139.19999999999999</v>
      </c>
      <c r="N99" s="121"/>
      <c r="O99" s="121"/>
      <c r="P99" s="121"/>
      <c r="Q99" s="102"/>
      <c r="R99" s="102"/>
      <c r="S99" s="87"/>
      <c r="T99" s="87"/>
      <c r="U99" s="87"/>
      <c r="V99" s="87"/>
      <c r="W99" s="87"/>
      <c r="X99" s="87"/>
      <c r="Y99" s="87"/>
      <c r="Z99" s="87"/>
    </row>
    <row r="100" spans="1:26" ht="15.75" customHeight="1" x14ac:dyDescent="0.2">
      <c r="A100" s="87"/>
      <c r="B100" s="104" t="s">
        <v>221</v>
      </c>
      <c r="C100" s="103">
        <v>18.850000000000001</v>
      </c>
      <c r="D100" s="103">
        <v>5.2</v>
      </c>
      <c r="E100" s="103">
        <v>0.65</v>
      </c>
      <c r="F100" s="123">
        <f>C100*C6+D100*C7+E100*C8</f>
        <v>106.66500000000001</v>
      </c>
      <c r="G100" s="114">
        <f>F100*C10</f>
        <v>426.66</v>
      </c>
      <c r="H100" s="114">
        <f t="shared" si="0"/>
        <v>490.65899999999999</v>
      </c>
      <c r="I100" s="89"/>
      <c r="J100" s="122">
        <f>F100/F99</f>
        <v>0.65000000000000013</v>
      </c>
      <c r="K100" s="121">
        <v>8</v>
      </c>
      <c r="L100" s="121">
        <v>2.9</v>
      </c>
      <c r="M100" s="121">
        <f t="shared" si="1"/>
        <v>23.2</v>
      </c>
      <c r="N100" s="121"/>
      <c r="O100" s="121"/>
      <c r="P100" s="121"/>
      <c r="Q100" s="102"/>
      <c r="R100" s="102"/>
      <c r="S100" s="87"/>
      <c r="T100" s="87"/>
      <c r="U100" s="87"/>
      <c r="V100" s="87"/>
      <c r="W100" s="87"/>
      <c r="X100" s="87"/>
      <c r="Y100" s="87"/>
      <c r="Z100" s="87"/>
    </row>
    <row r="101" spans="1:26" ht="30.75" customHeight="1" x14ac:dyDescent="0.2">
      <c r="A101" s="87"/>
      <c r="B101" s="104" t="s">
        <v>222</v>
      </c>
      <c r="C101" s="103">
        <v>14.5</v>
      </c>
      <c r="D101" s="103">
        <v>4</v>
      </c>
      <c r="E101" s="103">
        <v>0.5</v>
      </c>
      <c r="F101" s="114">
        <f>C101*C6+D101*C7+E101*C8</f>
        <v>82.049999999999983</v>
      </c>
      <c r="G101" s="114">
        <f>F101*C10</f>
        <v>328.19999999999993</v>
      </c>
      <c r="H101" s="114">
        <f t="shared" si="0"/>
        <v>377.42999999999989</v>
      </c>
      <c r="I101" s="89"/>
      <c r="J101" s="122">
        <f>F101/F99</f>
        <v>0.5</v>
      </c>
      <c r="K101" s="121">
        <v>1</v>
      </c>
      <c r="L101" s="121">
        <v>1.7</v>
      </c>
      <c r="M101" s="121">
        <f t="shared" si="1"/>
        <v>1.7</v>
      </c>
      <c r="N101" s="121"/>
      <c r="O101" s="121"/>
      <c r="P101" s="121"/>
      <c r="Q101" s="102"/>
      <c r="R101" s="102"/>
      <c r="S101" s="87"/>
      <c r="T101" s="87"/>
      <c r="U101" s="87"/>
      <c r="V101" s="87"/>
      <c r="W101" s="87"/>
      <c r="X101" s="87"/>
      <c r="Y101" s="87"/>
      <c r="Z101" s="87"/>
    </row>
    <row r="102" spans="1:26" ht="15.75" customHeight="1" x14ac:dyDescent="0.2">
      <c r="A102" s="87"/>
      <c r="B102" s="87"/>
      <c r="C102" s="89"/>
      <c r="D102" s="89"/>
      <c r="E102" s="89"/>
      <c r="F102" s="89"/>
      <c r="G102" s="89"/>
      <c r="H102" s="89"/>
      <c r="I102" s="89"/>
      <c r="J102" s="89"/>
      <c r="K102" s="121"/>
      <c r="L102" s="121"/>
      <c r="M102" s="124">
        <f>SUM(M99:M101)</f>
        <v>164.09999999999997</v>
      </c>
      <c r="N102" s="124">
        <v>4</v>
      </c>
      <c r="O102" s="124"/>
      <c r="P102" s="121">
        <f>M102*N102</f>
        <v>656.39999999999986</v>
      </c>
      <c r="Q102" s="102"/>
      <c r="R102" s="102"/>
      <c r="S102" s="87"/>
      <c r="T102" s="87"/>
      <c r="U102" s="87"/>
      <c r="V102" s="87"/>
      <c r="W102" s="87"/>
      <c r="X102" s="87"/>
      <c r="Y102" s="87"/>
      <c r="Z102" s="87"/>
    </row>
    <row r="103" spans="1:26" ht="15.75" customHeight="1" x14ac:dyDescent="0.2">
      <c r="A103" s="91"/>
      <c r="B103" s="91" t="s">
        <v>172</v>
      </c>
      <c r="C103" s="90"/>
      <c r="D103" s="90"/>
      <c r="E103" s="90"/>
      <c r="F103" s="90"/>
      <c r="G103" s="90"/>
      <c r="H103" s="90"/>
      <c r="I103" s="90"/>
      <c r="J103" s="90"/>
      <c r="K103" s="121"/>
      <c r="L103" s="121"/>
      <c r="M103" s="121"/>
      <c r="N103" s="121"/>
      <c r="O103" s="125">
        <v>0.15</v>
      </c>
      <c r="P103" s="121"/>
      <c r="Q103" s="126">
        <v>0.105</v>
      </c>
      <c r="R103" s="127"/>
      <c r="S103" s="91"/>
      <c r="T103" s="91"/>
      <c r="U103" s="91"/>
      <c r="V103" s="91"/>
      <c r="W103" s="91"/>
      <c r="X103" s="91"/>
      <c r="Y103" s="91"/>
      <c r="Z103" s="91"/>
    </row>
    <row r="104" spans="1:26" ht="15.75" customHeight="1" x14ac:dyDescent="0.2">
      <c r="A104" s="87"/>
      <c r="B104" s="87"/>
      <c r="C104" s="89"/>
      <c r="D104" s="89"/>
      <c r="E104" s="89"/>
      <c r="F104" s="89"/>
      <c r="G104" s="89"/>
      <c r="H104" s="89"/>
      <c r="I104" s="89"/>
      <c r="J104" s="89"/>
      <c r="K104" s="121"/>
      <c r="L104" s="121"/>
      <c r="M104" s="121"/>
      <c r="N104" s="121"/>
      <c r="O104" s="121" t="s">
        <v>71</v>
      </c>
      <c r="P104" s="128">
        <f>P102+P102*O103</f>
        <v>754.8599999999999</v>
      </c>
      <c r="Q104" s="102">
        <f>P104*10%</f>
        <v>75.48599999999999</v>
      </c>
      <c r="R104" s="129">
        <f>P104+Q104</f>
        <v>830.34599999999989</v>
      </c>
      <c r="S104" s="87"/>
      <c r="T104" s="87"/>
      <c r="U104" s="87"/>
      <c r="V104" s="87"/>
      <c r="W104" s="87"/>
      <c r="X104" s="87"/>
      <c r="Y104" s="87"/>
      <c r="Z104" s="87"/>
    </row>
    <row r="105" spans="1:26" ht="21" customHeight="1" x14ac:dyDescent="0.2">
      <c r="A105" s="87"/>
      <c r="B105" s="118" t="s">
        <v>223</v>
      </c>
      <c r="C105" s="114">
        <f>C27+C39+C48+C58+C72+C84+C95</f>
        <v>21.375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5.75" customHeight="1" x14ac:dyDescent="0.2">
      <c r="A106" s="87"/>
      <c r="B106" s="87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5.75" customHeight="1" x14ac:dyDescent="0.2">
      <c r="A107" s="87"/>
      <c r="B107" s="87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5.75" customHeight="1" x14ac:dyDescent="0.2">
      <c r="A108" s="91"/>
      <c r="B108" s="91" t="s">
        <v>224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5.75" customHeight="1" x14ac:dyDescent="0.2">
      <c r="A109" s="87"/>
      <c r="B109" s="130" t="s">
        <v>164</v>
      </c>
      <c r="C109" s="131" t="s">
        <v>225</v>
      </c>
      <c r="D109" s="131" t="s">
        <v>226</v>
      </c>
      <c r="E109" s="132" t="s">
        <v>227</v>
      </c>
      <c r="F109" s="132" t="s">
        <v>228</v>
      </c>
      <c r="G109" s="132" t="s">
        <v>229</v>
      </c>
      <c r="H109" s="109" t="s">
        <v>230</v>
      </c>
      <c r="I109" s="89"/>
      <c r="J109" s="100"/>
      <c r="K109" s="104" t="s">
        <v>72</v>
      </c>
      <c r="L109" s="102" t="s">
        <v>73</v>
      </c>
      <c r="M109" s="102" t="s">
        <v>74</v>
      </c>
      <c r="N109" s="102"/>
      <c r="O109" s="102" t="s">
        <v>75</v>
      </c>
      <c r="P109" s="102" t="s">
        <v>76</v>
      </c>
      <c r="Q109" s="102" t="s">
        <v>73</v>
      </c>
      <c r="R109" s="89"/>
      <c r="S109" s="100"/>
      <c r="T109" s="100"/>
      <c r="U109" s="89"/>
      <c r="V109" s="100"/>
      <c r="W109" s="87"/>
      <c r="X109" s="87"/>
      <c r="Y109" s="87"/>
      <c r="Z109" s="87"/>
    </row>
    <row r="110" spans="1:26" ht="15.75" customHeight="1" x14ac:dyDescent="0.2">
      <c r="A110" s="87"/>
      <c r="B110" s="130" t="s">
        <v>220</v>
      </c>
      <c r="C110" s="131">
        <f>C105*F99*C10</f>
        <v>14030.549999999997</v>
      </c>
      <c r="D110" s="131">
        <f t="shared" ref="D110:D112" si="2">C110*0.15</f>
        <v>2104.5824999999995</v>
      </c>
      <c r="E110" s="132">
        <f t="shared" ref="E110:E112" si="3">C110+D110</f>
        <v>16135.132499999996</v>
      </c>
      <c r="F110" s="132">
        <f t="shared" ref="F110:F112" si="4">E110*0.18</f>
        <v>2904.3238499999993</v>
      </c>
      <c r="G110" s="132">
        <f t="shared" ref="G110:G112" si="5">E110+F110</f>
        <v>19039.456349999997</v>
      </c>
      <c r="H110" s="103">
        <f>E110/C12</f>
        <v>1613.5132499999995</v>
      </c>
      <c r="I110" s="89"/>
      <c r="J110" s="89"/>
      <c r="K110" s="102">
        <v>176</v>
      </c>
      <c r="L110" s="102">
        <v>4.8</v>
      </c>
      <c r="M110" s="102">
        <f t="shared" ref="M110:M112" si="6">K110*L110</f>
        <v>844.8</v>
      </c>
      <c r="N110" s="102">
        <f t="shared" ref="N110:N112" si="7">M110*50%</f>
        <v>422.4</v>
      </c>
      <c r="O110" s="102">
        <f t="shared" ref="O110:O112" si="8">M110+N110</f>
        <v>1267.1999999999998</v>
      </c>
      <c r="P110" s="102">
        <v>3</v>
      </c>
      <c r="Q110" s="102">
        <f t="shared" ref="Q110:Q112" si="9">O110*P110</f>
        <v>3801.5999999999995</v>
      </c>
      <c r="R110" s="89"/>
      <c r="S110" s="89"/>
      <c r="T110" s="89"/>
      <c r="U110" s="89"/>
      <c r="V110" s="89"/>
      <c r="W110" s="87"/>
      <c r="X110" s="87"/>
      <c r="Y110" s="87"/>
      <c r="Z110" s="87"/>
    </row>
    <row r="111" spans="1:26" ht="15.75" customHeight="1" x14ac:dyDescent="0.2">
      <c r="A111" s="87"/>
      <c r="B111" s="130" t="s">
        <v>221</v>
      </c>
      <c r="C111" s="131">
        <f>C105*F100*C10</f>
        <v>9119.8575000000001</v>
      </c>
      <c r="D111" s="131">
        <f t="shared" si="2"/>
        <v>1367.978625</v>
      </c>
      <c r="E111" s="132">
        <f t="shared" si="3"/>
        <v>10487.836125</v>
      </c>
      <c r="F111" s="132">
        <f t="shared" si="4"/>
        <v>1887.8105025</v>
      </c>
      <c r="G111" s="132">
        <f t="shared" si="5"/>
        <v>12375.6466275</v>
      </c>
      <c r="H111" s="103">
        <f>E111/C12</f>
        <v>1048.7836124999999</v>
      </c>
      <c r="I111" s="89"/>
      <c r="J111" s="89"/>
      <c r="K111" s="102">
        <v>176</v>
      </c>
      <c r="L111" s="102">
        <v>2.9</v>
      </c>
      <c r="M111" s="102">
        <f t="shared" si="6"/>
        <v>510.4</v>
      </c>
      <c r="N111" s="102">
        <f t="shared" si="7"/>
        <v>255.2</v>
      </c>
      <c r="O111" s="102">
        <f t="shared" si="8"/>
        <v>765.59999999999991</v>
      </c>
      <c r="P111" s="102">
        <v>1</v>
      </c>
      <c r="Q111" s="102">
        <f t="shared" si="9"/>
        <v>765.59999999999991</v>
      </c>
      <c r="R111" s="89"/>
      <c r="S111" s="89"/>
      <c r="T111" s="89"/>
      <c r="U111" s="89"/>
      <c r="V111" s="89"/>
      <c r="W111" s="87"/>
      <c r="X111" s="87"/>
      <c r="Y111" s="87"/>
      <c r="Z111" s="87"/>
    </row>
    <row r="112" spans="1:26" ht="33" customHeight="1" x14ac:dyDescent="0.2">
      <c r="A112" s="87"/>
      <c r="B112" s="130" t="s">
        <v>222</v>
      </c>
      <c r="C112" s="131">
        <f>C105*F101*C10</f>
        <v>7015.2749999999987</v>
      </c>
      <c r="D112" s="131">
        <f t="shared" si="2"/>
        <v>1052.2912499999998</v>
      </c>
      <c r="E112" s="132">
        <f t="shared" si="3"/>
        <v>8067.566249999998</v>
      </c>
      <c r="F112" s="132">
        <f t="shared" si="4"/>
        <v>1452.1619249999997</v>
      </c>
      <c r="G112" s="132">
        <f t="shared" si="5"/>
        <v>9519.7281749999984</v>
      </c>
      <c r="H112" s="103">
        <f>E112/C12</f>
        <v>806.75662499999976</v>
      </c>
      <c r="I112" s="89"/>
      <c r="J112" s="89"/>
      <c r="K112" s="102">
        <v>176</v>
      </c>
      <c r="L112" s="102">
        <v>1.7</v>
      </c>
      <c r="M112" s="102">
        <f t="shared" si="6"/>
        <v>299.2</v>
      </c>
      <c r="N112" s="102">
        <f t="shared" si="7"/>
        <v>149.6</v>
      </c>
      <c r="O112" s="102">
        <f t="shared" si="8"/>
        <v>448.79999999999995</v>
      </c>
      <c r="P112" s="102">
        <v>1</v>
      </c>
      <c r="Q112" s="102">
        <f t="shared" si="9"/>
        <v>448.79999999999995</v>
      </c>
      <c r="R112" s="89"/>
      <c r="S112" s="89"/>
      <c r="T112" s="89"/>
      <c r="U112" s="89"/>
      <c r="V112" s="89"/>
      <c r="W112" s="87"/>
      <c r="X112" s="87"/>
      <c r="Y112" s="87"/>
      <c r="Z112" s="87"/>
    </row>
    <row r="113" spans="1:26" ht="15.75" customHeight="1" x14ac:dyDescent="0.2">
      <c r="A113" s="87"/>
      <c r="B113" s="87"/>
      <c r="C113" s="89"/>
      <c r="D113" s="89"/>
      <c r="E113" s="89"/>
      <c r="F113" s="89"/>
      <c r="G113" s="89"/>
      <c r="H113" s="89"/>
      <c r="I113" s="89"/>
      <c r="J113" s="89"/>
      <c r="K113" s="322" t="s">
        <v>231</v>
      </c>
      <c r="L113" s="319"/>
      <c r="M113" s="102"/>
      <c r="N113" s="102"/>
      <c r="O113" s="102"/>
      <c r="P113" s="102"/>
      <c r="Q113" s="133">
        <f>SUM(Q110:Q112)</f>
        <v>5015.9999999999991</v>
      </c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5.75" customHeight="1" x14ac:dyDescent="0.2">
      <c r="A114" s="87"/>
      <c r="B114" s="87"/>
      <c r="C114" s="89"/>
      <c r="D114" s="89"/>
      <c r="E114" s="89"/>
      <c r="F114" s="89"/>
      <c r="G114" s="89"/>
      <c r="H114" s="89"/>
      <c r="I114" s="89"/>
      <c r="J114" s="89"/>
      <c r="K114" s="134" t="s">
        <v>232</v>
      </c>
      <c r="L114" s="135"/>
      <c r="M114" s="102"/>
      <c r="N114" s="102"/>
      <c r="O114" s="102"/>
      <c r="P114" s="102">
        <v>18</v>
      </c>
      <c r="Q114" s="102">
        <f>Q113*P114</f>
        <v>90287.999999999985</v>
      </c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5.75" customHeight="1" x14ac:dyDescent="0.2">
      <c r="A115" s="91"/>
      <c r="B115" s="91" t="s">
        <v>233</v>
      </c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5.75" customHeight="1" x14ac:dyDescent="0.2">
      <c r="A116" s="87"/>
      <c r="B116" s="323" t="s">
        <v>179</v>
      </c>
      <c r="C116" s="322" t="s">
        <v>234</v>
      </c>
      <c r="D116" s="319"/>
      <c r="E116" s="136">
        <v>0.2</v>
      </c>
      <c r="F116" s="89"/>
      <c r="G116" s="89"/>
      <c r="H116" s="89"/>
      <c r="I116" s="89"/>
      <c r="J116" s="89"/>
      <c r="K116" s="89"/>
      <c r="L116" s="89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5.75" customHeight="1" x14ac:dyDescent="0.2">
      <c r="A117" s="87"/>
      <c r="B117" s="324"/>
      <c r="C117" s="322" t="s">
        <v>181</v>
      </c>
      <c r="D117" s="319"/>
      <c r="E117" s="88" t="s">
        <v>182</v>
      </c>
      <c r="F117" s="89"/>
      <c r="G117" s="89"/>
      <c r="H117" s="89"/>
      <c r="I117" s="89"/>
      <c r="J117" s="89"/>
      <c r="K117" s="89"/>
      <c r="L117" s="89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5.75" customHeight="1" x14ac:dyDescent="0.2">
      <c r="A118" s="87"/>
      <c r="B118" s="324"/>
      <c r="C118" s="322" t="s">
        <v>183</v>
      </c>
      <c r="D118" s="319"/>
      <c r="E118" s="88" t="s">
        <v>184</v>
      </c>
      <c r="F118" s="89"/>
      <c r="G118" s="89"/>
      <c r="H118" s="89"/>
      <c r="I118" s="89"/>
      <c r="J118" s="89"/>
      <c r="K118" s="89"/>
      <c r="L118" s="89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5.75" customHeight="1" x14ac:dyDescent="0.2">
      <c r="A119" s="87"/>
      <c r="B119" s="324"/>
      <c r="C119" s="322" t="s">
        <v>185</v>
      </c>
      <c r="D119" s="319"/>
      <c r="E119" s="88" t="s">
        <v>186</v>
      </c>
      <c r="F119" s="89"/>
      <c r="G119" s="89"/>
      <c r="H119" s="89"/>
      <c r="I119" s="89"/>
      <c r="J119" s="89"/>
      <c r="K119" s="89"/>
      <c r="L119" s="89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5.75" customHeight="1" x14ac:dyDescent="0.2">
      <c r="A120" s="87"/>
      <c r="B120" s="324"/>
      <c r="C120" s="322" t="s">
        <v>187</v>
      </c>
      <c r="D120" s="319"/>
      <c r="E120" s="136">
        <v>7.4999999999999997E-2</v>
      </c>
      <c r="F120" s="89"/>
      <c r="G120" s="89"/>
      <c r="H120" s="89"/>
      <c r="I120" s="89"/>
      <c r="J120" s="89"/>
      <c r="K120" s="89"/>
      <c r="L120" s="89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5.75" customHeight="1" x14ac:dyDescent="0.2">
      <c r="A121" s="87"/>
      <c r="B121" s="325"/>
      <c r="C121" s="322" t="s">
        <v>188</v>
      </c>
      <c r="D121" s="319"/>
      <c r="E121" s="136">
        <v>7.0000000000000007E-2</v>
      </c>
      <c r="F121" s="89"/>
      <c r="G121" s="89"/>
      <c r="H121" s="89"/>
      <c r="I121" s="89"/>
      <c r="J121" s="89"/>
      <c r="K121" s="89"/>
      <c r="L121" s="89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5.75" customHeight="1" x14ac:dyDescent="0.2">
      <c r="A122" s="87"/>
      <c r="B122" s="137" t="s">
        <v>189</v>
      </c>
      <c r="C122" s="326">
        <v>10</v>
      </c>
      <c r="D122" s="319"/>
      <c r="E122" s="89"/>
      <c r="F122" s="89"/>
      <c r="G122" s="89"/>
      <c r="H122" s="89"/>
      <c r="I122" s="89"/>
      <c r="J122" s="89"/>
      <c r="K122" s="89"/>
      <c r="L122" s="89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5.75" customHeight="1" x14ac:dyDescent="0.2">
      <c r="A123" s="87"/>
      <c r="B123" s="138"/>
      <c r="C123" s="99"/>
      <c r="D123" s="99"/>
      <c r="E123" s="89"/>
      <c r="F123" s="89"/>
      <c r="G123" s="89"/>
      <c r="H123" s="89"/>
      <c r="I123" s="89"/>
      <c r="J123" s="89"/>
      <c r="K123" s="89"/>
      <c r="L123" s="89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5" customHeight="1" x14ac:dyDescent="0.2">
      <c r="A124" s="87"/>
      <c r="B124" s="317" t="s">
        <v>235</v>
      </c>
      <c r="C124" s="318"/>
      <c r="D124" s="318"/>
      <c r="E124" s="318"/>
      <c r="F124" s="318"/>
      <c r="G124" s="319"/>
      <c r="H124" s="100"/>
      <c r="I124" s="100"/>
      <c r="J124" s="100"/>
      <c r="K124" s="100"/>
      <c r="L124" s="100"/>
      <c r="M124" s="100"/>
      <c r="N124" s="101"/>
      <c r="O124" s="101"/>
      <c r="P124" s="101"/>
      <c r="Q124" s="101"/>
      <c r="R124" s="101"/>
      <c r="S124" s="101"/>
      <c r="T124" s="101"/>
      <c r="U124" s="101"/>
      <c r="V124" s="101"/>
      <c r="W124" s="87"/>
      <c r="X124" s="87"/>
      <c r="Y124" s="87"/>
      <c r="Z124" s="87"/>
    </row>
    <row r="125" spans="1:26" ht="15.75" customHeight="1" x14ac:dyDescent="0.2">
      <c r="A125" s="87"/>
      <c r="B125" s="317" t="s">
        <v>164</v>
      </c>
      <c r="C125" s="318"/>
      <c r="D125" s="319"/>
      <c r="E125" s="132" t="s">
        <v>236</v>
      </c>
      <c r="F125" s="132" t="s">
        <v>228</v>
      </c>
      <c r="G125" s="132" t="s">
        <v>237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87"/>
      <c r="X125" s="87"/>
      <c r="Y125" s="87"/>
      <c r="Z125" s="87"/>
    </row>
    <row r="126" spans="1:26" ht="15.75" customHeight="1" x14ac:dyDescent="0.2">
      <c r="A126" s="87"/>
      <c r="B126" s="317" t="s">
        <v>220</v>
      </c>
      <c r="C126" s="318"/>
      <c r="D126" s="319"/>
      <c r="E126" s="139">
        <f>E110*C122/100</f>
        <v>1613.5132499999995</v>
      </c>
      <c r="F126" s="139">
        <f t="shared" ref="F126:F128" si="10">E126*0.18</f>
        <v>290.4323849999999</v>
      </c>
      <c r="G126" s="139">
        <f t="shared" ref="G126:G128" si="11">E126+F126</f>
        <v>1903.9456349999994</v>
      </c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7"/>
      <c r="X126" s="87"/>
      <c r="Y126" s="87"/>
      <c r="Z126" s="87"/>
    </row>
    <row r="127" spans="1:26" ht="15.75" customHeight="1" x14ac:dyDescent="0.2">
      <c r="A127" s="87"/>
      <c r="B127" s="317" t="s">
        <v>221</v>
      </c>
      <c r="C127" s="318"/>
      <c r="D127" s="319"/>
      <c r="E127" s="139">
        <f>E111*C122/100</f>
        <v>1048.7836125000001</v>
      </c>
      <c r="F127" s="139">
        <f t="shared" si="10"/>
        <v>188.78105025000002</v>
      </c>
      <c r="G127" s="139">
        <f t="shared" si="11"/>
        <v>1237.56466275</v>
      </c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7"/>
      <c r="X127" s="87"/>
      <c r="Y127" s="87"/>
      <c r="Z127" s="87"/>
    </row>
    <row r="128" spans="1:26" ht="15.75" customHeight="1" x14ac:dyDescent="0.2">
      <c r="A128" s="87"/>
      <c r="B128" s="317" t="s">
        <v>222</v>
      </c>
      <c r="C128" s="318"/>
      <c r="D128" s="319"/>
      <c r="E128" s="139">
        <f>E112*C122/100</f>
        <v>806.75662499999976</v>
      </c>
      <c r="F128" s="139">
        <f t="shared" si="10"/>
        <v>145.21619249999995</v>
      </c>
      <c r="G128" s="139">
        <f t="shared" si="11"/>
        <v>951.97281749999968</v>
      </c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7"/>
      <c r="X128" s="87"/>
      <c r="Y128" s="87"/>
      <c r="Z128" s="87"/>
    </row>
    <row r="129" spans="1:26" ht="15.75" customHeight="1" x14ac:dyDescent="0.2">
      <c r="A129" s="87"/>
      <c r="B129" s="87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5.75" customHeight="1" x14ac:dyDescent="0.2">
      <c r="A130" s="87"/>
      <c r="B130" s="87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5.75" customHeight="1" x14ac:dyDescent="0.2">
      <c r="A131" s="87"/>
      <c r="B131" s="87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5.75" customHeight="1" x14ac:dyDescent="0.2">
      <c r="A132" s="87"/>
      <c r="B132" s="87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5.75" customHeight="1" x14ac:dyDescent="0.2">
      <c r="A133" s="87"/>
      <c r="B133" s="87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5.75" customHeight="1" x14ac:dyDescent="0.2">
      <c r="A134" s="87"/>
      <c r="B134" s="87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5.75" customHeight="1" x14ac:dyDescent="0.2">
      <c r="A135" s="87"/>
      <c r="B135" s="87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5.75" customHeight="1" x14ac:dyDescent="0.2">
      <c r="A136" s="87"/>
      <c r="B136" s="87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5.75" customHeight="1" x14ac:dyDescent="0.2">
      <c r="A137" s="87"/>
      <c r="B137" s="87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5.75" customHeight="1" x14ac:dyDescent="0.2">
      <c r="A138" s="87"/>
      <c r="B138" s="87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5.75" customHeight="1" x14ac:dyDescent="0.2">
      <c r="A139" s="87"/>
      <c r="B139" s="87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5.75" customHeight="1" x14ac:dyDescent="0.2">
      <c r="A140" s="87"/>
      <c r="B140" s="87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5.75" customHeight="1" x14ac:dyDescent="0.2">
      <c r="A141" s="87"/>
      <c r="B141" s="87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5.75" customHeight="1" x14ac:dyDescent="0.2">
      <c r="A142" s="87"/>
      <c r="B142" s="87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5.75" customHeight="1" x14ac:dyDescent="0.2">
      <c r="A143" s="87"/>
      <c r="B143" s="87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5.75" customHeight="1" x14ac:dyDescent="0.2">
      <c r="A144" s="87"/>
      <c r="B144" s="87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5.75" customHeight="1" x14ac:dyDescent="0.2">
      <c r="A145" s="87"/>
      <c r="B145" s="87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5.75" customHeight="1" x14ac:dyDescent="0.2">
      <c r="A146" s="87"/>
      <c r="B146" s="87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5.75" customHeight="1" x14ac:dyDescent="0.2">
      <c r="A147" s="87"/>
      <c r="B147" s="87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5.75" customHeight="1" x14ac:dyDescent="0.2">
      <c r="A148" s="87"/>
      <c r="B148" s="87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5.75" customHeight="1" x14ac:dyDescent="0.2">
      <c r="A149" s="87"/>
      <c r="B149" s="87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5.75" customHeight="1" x14ac:dyDescent="0.2">
      <c r="A150" s="87"/>
      <c r="B150" s="87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5.75" customHeight="1" x14ac:dyDescent="0.2">
      <c r="A151" s="87"/>
      <c r="B151" s="87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5.75" customHeight="1" x14ac:dyDescent="0.2">
      <c r="A152" s="87"/>
      <c r="B152" s="87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5.75" customHeight="1" x14ac:dyDescent="0.2">
      <c r="A153" s="87"/>
      <c r="B153" s="87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5.75" customHeight="1" x14ac:dyDescent="0.2">
      <c r="A154" s="87"/>
      <c r="B154" s="87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5.75" customHeight="1" x14ac:dyDescent="0.2">
      <c r="A155" s="87"/>
      <c r="B155" s="87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5.75" customHeight="1" x14ac:dyDescent="0.2">
      <c r="A156" s="87"/>
      <c r="B156" s="87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5.75" customHeight="1" x14ac:dyDescent="0.2">
      <c r="A157" s="87"/>
      <c r="B157" s="87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5.75" customHeight="1" x14ac:dyDescent="0.2">
      <c r="A158" s="87"/>
      <c r="B158" s="87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5.75" customHeight="1" x14ac:dyDescent="0.2">
      <c r="A159" s="87"/>
      <c r="B159" s="87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5.75" customHeight="1" x14ac:dyDescent="0.2">
      <c r="A160" s="87"/>
      <c r="B160" s="87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5.75" customHeight="1" x14ac:dyDescent="0.2">
      <c r="A161" s="87"/>
      <c r="B161" s="87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5.75" customHeight="1" x14ac:dyDescent="0.2">
      <c r="A162" s="87"/>
      <c r="B162" s="87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5.75" customHeight="1" x14ac:dyDescent="0.2">
      <c r="A163" s="87"/>
      <c r="B163" s="87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5.75" customHeight="1" x14ac:dyDescent="0.2">
      <c r="A164" s="87"/>
      <c r="B164" s="87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5.75" customHeight="1" x14ac:dyDescent="0.2">
      <c r="A165" s="87"/>
      <c r="B165" s="87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5.75" customHeight="1" x14ac:dyDescent="0.2">
      <c r="A166" s="87"/>
      <c r="B166" s="87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5.75" customHeight="1" x14ac:dyDescent="0.2">
      <c r="A167" s="87"/>
      <c r="B167" s="87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5.75" customHeight="1" x14ac:dyDescent="0.2">
      <c r="A168" s="87"/>
      <c r="B168" s="87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5.75" customHeight="1" x14ac:dyDescent="0.2">
      <c r="A169" s="87"/>
      <c r="B169" s="87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5.75" customHeight="1" x14ac:dyDescent="0.2">
      <c r="A170" s="87"/>
      <c r="B170" s="87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5.75" customHeight="1" x14ac:dyDescent="0.2">
      <c r="A171" s="87"/>
      <c r="B171" s="87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5.75" customHeight="1" x14ac:dyDescent="0.2">
      <c r="A172" s="87"/>
      <c r="B172" s="87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5.75" customHeight="1" x14ac:dyDescent="0.2">
      <c r="A173" s="87"/>
      <c r="B173" s="87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5.75" customHeight="1" x14ac:dyDescent="0.2">
      <c r="A174" s="87"/>
      <c r="B174" s="87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5.75" customHeight="1" x14ac:dyDescent="0.2">
      <c r="A175" s="87"/>
      <c r="B175" s="87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5.75" customHeight="1" x14ac:dyDescent="0.2">
      <c r="A176" s="87"/>
      <c r="B176" s="87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5.75" customHeight="1" x14ac:dyDescent="0.2">
      <c r="A177" s="87"/>
      <c r="B177" s="87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5.75" customHeight="1" x14ac:dyDescent="0.2">
      <c r="A178" s="87"/>
      <c r="B178" s="87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5.75" customHeight="1" x14ac:dyDescent="0.2">
      <c r="A179" s="87"/>
      <c r="B179" s="87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5.75" customHeight="1" x14ac:dyDescent="0.2">
      <c r="A180" s="87"/>
      <c r="B180" s="87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5.75" customHeight="1" x14ac:dyDescent="0.2">
      <c r="A181" s="87"/>
      <c r="B181" s="87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5.75" customHeight="1" x14ac:dyDescent="0.2">
      <c r="A182" s="87"/>
      <c r="B182" s="87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5.75" customHeight="1" x14ac:dyDescent="0.2">
      <c r="A183" s="87"/>
      <c r="B183" s="87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5.75" customHeight="1" x14ac:dyDescent="0.2">
      <c r="A184" s="87"/>
      <c r="B184" s="87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5.75" customHeight="1" x14ac:dyDescent="0.2">
      <c r="A185" s="87"/>
      <c r="B185" s="87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5.75" customHeight="1" x14ac:dyDescent="0.2">
      <c r="A186" s="87"/>
      <c r="B186" s="87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5.75" customHeight="1" x14ac:dyDescent="0.2">
      <c r="A187" s="87"/>
      <c r="B187" s="87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5.75" customHeight="1" x14ac:dyDescent="0.2">
      <c r="A188" s="87"/>
      <c r="B188" s="87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5.75" customHeight="1" x14ac:dyDescent="0.2">
      <c r="A189" s="87"/>
      <c r="B189" s="87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5.75" customHeight="1" x14ac:dyDescent="0.2">
      <c r="A190" s="87"/>
      <c r="B190" s="87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5.75" customHeight="1" x14ac:dyDescent="0.2">
      <c r="A191" s="87"/>
      <c r="B191" s="87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5.75" customHeight="1" x14ac:dyDescent="0.2">
      <c r="A192" s="87"/>
      <c r="B192" s="87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5.75" customHeight="1" x14ac:dyDescent="0.2">
      <c r="A193" s="87"/>
      <c r="B193" s="87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5.75" customHeight="1" x14ac:dyDescent="0.2">
      <c r="A194" s="87"/>
      <c r="B194" s="87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5.75" customHeight="1" x14ac:dyDescent="0.2">
      <c r="A195" s="87"/>
      <c r="B195" s="87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5.75" customHeight="1" x14ac:dyDescent="0.2">
      <c r="A196" s="87"/>
      <c r="B196" s="87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5.75" customHeight="1" x14ac:dyDescent="0.2">
      <c r="A197" s="87"/>
      <c r="B197" s="87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5.75" customHeight="1" x14ac:dyDescent="0.2">
      <c r="A198" s="87"/>
      <c r="B198" s="87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5.75" customHeight="1" x14ac:dyDescent="0.2">
      <c r="A199" s="87"/>
      <c r="B199" s="87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5.75" customHeight="1" x14ac:dyDescent="0.2">
      <c r="A200" s="87"/>
      <c r="B200" s="87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5.75" customHeight="1" x14ac:dyDescent="0.2">
      <c r="A201" s="87"/>
      <c r="B201" s="87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5.75" customHeight="1" x14ac:dyDescent="0.2">
      <c r="A202" s="87"/>
      <c r="B202" s="87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5.75" customHeight="1" x14ac:dyDescent="0.2">
      <c r="A203" s="87"/>
      <c r="B203" s="87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5.75" customHeight="1" x14ac:dyDescent="0.2">
      <c r="A204" s="87"/>
      <c r="B204" s="87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5.75" customHeight="1" x14ac:dyDescent="0.2">
      <c r="A205" s="87"/>
      <c r="B205" s="87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5.75" customHeight="1" x14ac:dyDescent="0.2">
      <c r="A206" s="87"/>
      <c r="B206" s="87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5.75" customHeight="1" x14ac:dyDescent="0.2">
      <c r="A207" s="87"/>
      <c r="B207" s="87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5.75" customHeight="1" x14ac:dyDescent="0.2">
      <c r="A208" s="87"/>
      <c r="B208" s="87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5.75" customHeight="1" x14ac:dyDescent="0.2">
      <c r="A209" s="87"/>
      <c r="B209" s="87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5.75" customHeight="1" x14ac:dyDescent="0.2">
      <c r="A210" s="87"/>
      <c r="B210" s="87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5.75" customHeight="1" x14ac:dyDescent="0.2">
      <c r="A211" s="87"/>
      <c r="B211" s="87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5.75" customHeight="1" x14ac:dyDescent="0.2">
      <c r="A212" s="87"/>
      <c r="B212" s="87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5.75" customHeight="1" x14ac:dyDescent="0.2">
      <c r="A213" s="87"/>
      <c r="B213" s="87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5.75" customHeight="1" x14ac:dyDescent="0.2">
      <c r="A214" s="87"/>
      <c r="B214" s="87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5.75" customHeight="1" x14ac:dyDescent="0.2">
      <c r="A215" s="87"/>
      <c r="B215" s="87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5.75" customHeight="1" x14ac:dyDescent="0.2">
      <c r="A216" s="87"/>
      <c r="B216" s="87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5.75" customHeight="1" x14ac:dyDescent="0.2">
      <c r="A217" s="87"/>
      <c r="B217" s="87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5.75" customHeight="1" x14ac:dyDescent="0.2">
      <c r="A218" s="87"/>
      <c r="B218" s="87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5.75" customHeight="1" x14ac:dyDescent="0.2">
      <c r="A219" s="87"/>
      <c r="B219" s="87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5.75" customHeight="1" x14ac:dyDescent="0.2">
      <c r="A220" s="87"/>
      <c r="B220" s="87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5.75" customHeight="1" x14ac:dyDescent="0.2">
      <c r="A221" s="87"/>
      <c r="B221" s="87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5.75" customHeight="1" x14ac:dyDescent="0.2">
      <c r="A222" s="87"/>
      <c r="B222" s="87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5.75" customHeight="1" x14ac:dyDescent="0.2">
      <c r="A223" s="87"/>
      <c r="B223" s="87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5.75" customHeight="1" x14ac:dyDescent="0.2">
      <c r="A224" s="87"/>
      <c r="B224" s="87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5.75" customHeight="1" x14ac:dyDescent="0.2">
      <c r="A225" s="87"/>
      <c r="B225" s="87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5.75" customHeight="1" x14ac:dyDescent="0.2">
      <c r="A226" s="87"/>
      <c r="B226" s="87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5.75" customHeight="1" x14ac:dyDescent="0.2">
      <c r="A227" s="87"/>
      <c r="B227" s="87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5.75" customHeight="1" x14ac:dyDescent="0.2">
      <c r="A228" s="87"/>
      <c r="B228" s="87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5.75" customHeight="1" x14ac:dyDescent="0.2">
      <c r="A229" s="87"/>
      <c r="B229" s="87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5.75" customHeight="1" x14ac:dyDescent="0.2">
      <c r="A230" s="87"/>
      <c r="B230" s="87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5.75" customHeight="1" x14ac:dyDescent="0.2">
      <c r="A231" s="87"/>
      <c r="B231" s="87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5.75" customHeight="1" x14ac:dyDescent="0.2">
      <c r="A232" s="87"/>
      <c r="B232" s="87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5.75" customHeight="1" x14ac:dyDescent="0.2">
      <c r="A233" s="87"/>
      <c r="B233" s="87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5.75" customHeight="1" x14ac:dyDescent="0.2">
      <c r="A234" s="87"/>
      <c r="B234" s="87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5.75" customHeight="1" x14ac:dyDescent="0.2">
      <c r="A235" s="87"/>
      <c r="B235" s="87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5.75" customHeight="1" x14ac:dyDescent="0.2">
      <c r="A236" s="87"/>
      <c r="B236" s="87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5.75" customHeight="1" x14ac:dyDescent="0.2">
      <c r="A237" s="87"/>
      <c r="B237" s="87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5.75" customHeight="1" x14ac:dyDescent="0.2">
      <c r="A238" s="87"/>
      <c r="B238" s="87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5.75" customHeight="1" x14ac:dyDescent="0.2">
      <c r="A239" s="87"/>
      <c r="B239" s="87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5.75" customHeight="1" x14ac:dyDescent="0.2">
      <c r="A240" s="87"/>
      <c r="B240" s="87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spans="1:26" ht="15.75" customHeight="1" x14ac:dyDescent="0.2">
      <c r="A241" s="87"/>
      <c r="B241" s="87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spans="1:26" ht="15.75" customHeight="1" x14ac:dyDescent="0.2">
      <c r="A242" s="87"/>
      <c r="B242" s="87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spans="1:26" ht="15.75" customHeight="1" x14ac:dyDescent="0.2">
      <c r="A243" s="87"/>
      <c r="B243" s="87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spans="1:26" ht="15.75" customHeight="1" x14ac:dyDescent="0.2">
      <c r="A244" s="87"/>
      <c r="B244" s="87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spans="1:26" ht="15.75" customHeight="1" x14ac:dyDescent="0.2">
      <c r="A245" s="87"/>
      <c r="B245" s="87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spans="1:26" ht="15.75" customHeight="1" x14ac:dyDescent="0.2">
      <c r="A246" s="87"/>
      <c r="B246" s="87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spans="1:26" ht="15.75" customHeight="1" x14ac:dyDescent="0.2">
      <c r="A247" s="87"/>
      <c r="B247" s="87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spans="1:26" ht="15.75" customHeight="1" x14ac:dyDescent="0.2">
      <c r="A248" s="87"/>
      <c r="B248" s="87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spans="1:26" ht="15.75" customHeight="1" x14ac:dyDescent="0.2">
      <c r="A249" s="87"/>
      <c r="B249" s="87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spans="1:26" ht="15.75" customHeight="1" x14ac:dyDescent="0.2">
      <c r="A250" s="87"/>
      <c r="B250" s="87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spans="1:26" ht="15.75" customHeight="1" x14ac:dyDescent="0.2">
      <c r="A251" s="87"/>
      <c r="B251" s="87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spans="1:26" ht="15.75" customHeight="1" x14ac:dyDescent="0.2">
      <c r="A252" s="87"/>
      <c r="B252" s="87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spans="1:26" ht="15.75" customHeight="1" x14ac:dyDescent="0.2">
      <c r="A253" s="87"/>
      <c r="B253" s="87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spans="1:26" ht="15.75" customHeight="1" x14ac:dyDescent="0.2">
      <c r="A254" s="87"/>
      <c r="B254" s="87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5.75" customHeight="1" x14ac:dyDescent="0.2">
      <c r="A255" s="87"/>
      <c r="B255" s="87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5.75" customHeight="1" x14ac:dyDescent="0.2">
      <c r="A256" s="87"/>
      <c r="B256" s="87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5.75" customHeight="1" x14ac:dyDescent="0.2">
      <c r="A257" s="87"/>
      <c r="B257" s="87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5.75" customHeight="1" x14ac:dyDescent="0.2">
      <c r="A258" s="87"/>
      <c r="B258" s="87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5.75" customHeight="1" x14ac:dyDescent="0.2">
      <c r="A259" s="87"/>
      <c r="B259" s="87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5.75" customHeight="1" x14ac:dyDescent="0.2">
      <c r="A260" s="87"/>
      <c r="B260" s="87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5.75" customHeight="1" x14ac:dyDescent="0.2">
      <c r="A261" s="87"/>
      <c r="B261" s="87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5.75" customHeight="1" x14ac:dyDescent="0.2">
      <c r="A262" s="87"/>
      <c r="B262" s="87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5.75" customHeight="1" x14ac:dyDescent="0.2">
      <c r="A263" s="87"/>
      <c r="B263" s="87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5.75" customHeight="1" x14ac:dyDescent="0.2">
      <c r="A264" s="87"/>
      <c r="B264" s="87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5.75" customHeight="1" x14ac:dyDescent="0.2">
      <c r="A265" s="87"/>
      <c r="B265" s="87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5.75" customHeight="1" x14ac:dyDescent="0.2">
      <c r="A266" s="87"/>
      <c r="B266" s="87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5.75" customHeight="1" x14ac:dyDescent="0.2">
      <c r="A267" s="87"/>
      <c r="B267" s="87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5.75" customHeight="1" x14ac:dyDescent="0.2">
      <c r="A268" s="87"/>
      <c r="B268" s="87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5.75" customHeight="1" x14ac:dyDescent="0.2">
      <c r="A269" s="87"/>
      <c r="B269" s="87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5.75" customHeight="1" x14ac:dyDescent="0.2">
      <c r="A270" s="87"/>
      <c r="B270" s="87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5.75" customHeight="1" x14ac:dyDescent="0.2">
      <c r="A271" s="87"/>
      <c r="B271" s="87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5.75" customHeight="1" x14ac:dyDescent="0.2">
      <c r="A272" s="87"/>
      <c r="B272" s="87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5.75" customHeight="1" x14ac:dyDescent="0.2">
      <c r="A273" s="87"/>
      <c r="B273" s="87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5.75" customHeight="1" x14ac:dyDescent="0.2">
      <c r="A274" s="87"/>
      <c r="B274" s="87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5.75" customHeight="1" x14ac:dyDescent="0.2">
      <c r="A275" s="87"/>
      <c r="B275" s="87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5.75" customHeight="1" x14ac:dyDescent="0.2">
      <c r="A276" s="87"/>
      <c r="B276" s="87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5.75" customHeight="1" x14ac:dyDescent="0.2">
      <c r="A277" s="87"/>
      <c r="B277" s="87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5.75" customHeight="1" x14ac:dyDescent="0.2">
      <c r="A278" s="87"/>
      <c r="B278" s="87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5.75" customHeight="1" x14ac:dyDescent="0.2">
      <c r="A279" s="87"/>
      <c r="B279" s="87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5.75" customHeight="1" x14ac:dyDescent="0.2">
      <c r="A280" s="87"/>
      <c r="B280" s="87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5.75" customHeight="1" x14ac:dyDescent="0.2">
      <c r="A281" s="87"/>
      <c r="B281" s="87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5.75" customHeight="1" x14ac:dyDescent="0.2">
      <c r="A282" s="87"/>
      <c r="B282" s="87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5.75" customHeight="1" x14ac:dyDescent="0.2">
      <c r="A283" s="87"/>
      <c r="B283" s="87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spans="1:26" ht="15.75" customHeight="1" x14ac:dyDescent="0.2">
      <c r="A284" s="87"/>
      <c r="B284" s="87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spans="1:26" ht="15.75" customHeight="1" x14ac:dyDescent="0.2">
      <c r="A285" s="87"/>
      <c r="B285" s="87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spans="1:26" ht="15.75" customHeight="1" x14ac:dyDescent="0.2">
      <c r="A286" s="87"/>
      <c r="B286" s="87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spans="1:26" ht="15.75" customHeight="1" x14ac:dyDescent="0.2">
      <c r="A287" s="87"/>
      <c r="B287" s="87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spans="1:26" ht="15.75" customHeight="1" x14ac:dyDescent="0.2">
      <c r="A288" s="87"/>
      <c r="B288" s="87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spans="1:26" ht="15.75" customHeight="1" x14ac:dyDescent="0.2">
      <c r="A289" s="87"/>
      <c r="B289" s="87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spans="1:26" ht="15.75" customHeight="1" x14ac:dyDescent="0.2">
      <c r="A290" s="87"/>
      <c r="B290" s="87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spans="1:26" ht="15.75" customHeight="1" x14ac:dyDescent="0.2">
      <c r="A291" s="87"/>
      <c r="B291" s="87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spans="1:26" ht="15.75" customHeight="1" x14ac:dyDescent="0.2">
      <c r="A292" s="87"/>
      <c r="B292" s="87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spans="1:26" ht="15.75" customHeight="1" x14ac:dyDescent="0.2">
      <c r="A293" s="87"/>
      <c r="B293" s="87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spans="1:26" ht="15.75" customHeight="1" x14ac:dyDescent="0.2">
      <c r="A294" s="87"/>
      <c r="B294" s="87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spans="1:26" ht="15.75" customHeight="1" x14ac:dyDescent="0.2">
      <c r="A295" s="87"/>
      <c r="B295" s="87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5.75" customHeight="1" x14ac:dyDescent="0.2">
      <c r="A296" s="87"/>
      <c r="B296" s="87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spans="1:26" ht="15.75" customHeight="1" x14ac:dyDescent="0.2">
      <c r="A297" s="87"/>
      <c r="B297" s="87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spans="1:26" ht="15.75" customHeight="1" x14ac:dyDescent="0.2">
      <c r="A298" s="87"/>
      <c r="B298" s="87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spans="1:26" ht="15.75" customHeight="1" x14ac:dyDescent="0.2">
      <c r="A299" s="87"/>
      <c r="B299" s="87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spans="1:26" ht="15.75" customHeight="1" x14ac:dyDescent="0.2">
      <c r="A300" s="87"/>
      <c r="B300" s="87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spans="1:26" ht="15.75" customHeight="1" x14ac:dyDescent="0.2">
      <c r="A301" s="87"/>
      <c r="B301" s="87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spans="1:26" ht="15.75" customHeight="1" x14ac:dyDescent="0.2">
      <c r="A302" s="87"/>
      <c r="B302" s="87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spans="1:26" ht="15.75" customHeight="1" x14ac:dyDescent="0.2">
      <c r="A303" s="87"/>
      <c r="B303" s="87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spans="1:26" ht="15.75" customHeight="1" x14ac:dyDescent="0.2">
      <c r="A304" s="87"/>
      <c r="B304" s="87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spans="1:26" ht="15.75" customHeight="1" x14ac:dyDescent="0.2">
      <c r="A305" s="87"/>
      <c r="B305" s="87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spans="1:26" ht="15.75" customHeight="1" x14ac:dyDescent="0.2">
      <c r="A306" s="87"/>
      <c r="B306" s="87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spans="1:26" ht="15.75" customHeight="1" x14ac:dyDescent="0.2">
      <c r="A307" s="87"/>
      <c r="B307" s="87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spans="1:26" ht="15.75" customHeight="1" x14ac:dyDescent="0.2">
      <c r="A308" s="87"/>
      <c r="B308" s="87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spans="1:26" ht="15.75" customHeight="1" x14ac:dyDescent="0.2">
      <c r="A309" s="87"/>
      <c r="B309" s="87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spans="1:26" ht="15.75" customHeight="1" x14ac:dyDescent="0.2">
      <c r="A310" s="87"/>
      <c r="B310" s="87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spans="1:26" ht="15.75" customHeight="1" x14ac:dyDescent="0.2">
      <c r="A311" s="87"/>
      <c r="B311" s="87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spans="1:26" ht="15.75" customHeight="1" x14ac:dyDescent="0.2">
      <c r="A312" s="87"/>
      <c r="B312" s="87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spans="1:26" ht="15.75" customHeight="1" x14ac:dyDescent="0.2">
      <c r="A313" s="87"/>
      <c r="B313" s="87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spans="1:26" ht="15.75" customHeight="1" x14ac:dyDescent="0.2">
      <c r="A314" s="87"/>
      <c r="B314" s="87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spans="1:26" ht="15.75" customHeight="1" x14ac:dyDescent="0.2">
      <c r="A315" s="87"/>
      <c r="B315" s="87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spans="1:26" ht="15.75" customHeight="1" x14ac:dyDescent="0.2">
      <c r="A316" s="87"/>
      <c r="B316" s="87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5.75" customHeight="1" x14ac:dyDescent="0.2">
      <c r="A317" s="87"/>
      <c r="B317" s="87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spans="1:26" ht="15.75" customHeight="1" x14ac:dyDescent="0.2">
      <c r="A318" s="87"/>
      <c r="B318" s="87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spans="1:26" ht="15.75" customHeight="1" x14ac:dyDescent="0.2">
      <c r="A319" s="87"/>
      <c r="B319" s="87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spans="1:26" ht="15.75" customHeight="1" x14ac:dyDescent="0.2">
      <c r="A320" s="87"/>
      <c r="B320" s="87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spans="1:26" ht="15.75" customHeight="1" x14ac:dyDescent="0.2">
      <c r="A321" s="87"/>
      <c r="B321" s="87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spans="1:26" ht="15.75" customHeight="1" x14ac:dyDescent="0.2">
      <c r="A322" s="87"/>
      <c r="B322" s="87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spans="1:26" ht="15.75" customHeight="1" x14ac:dyDescent="0.2">
      <c r="A323" s="87"/>
      <c r="B323" s="87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spans="1:26" ht="15.75" customHeight="1" x14ac:dyDescent="0.2">
      <c r="A324" s="87"/>
      <c r="B324" s="87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spans="1:26" ht="15.75" customHeight="1" x14ac:dyDescent="0.2">
      <c r="A325" s="87"/>
      <c r="B325" s="87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6" ht="15.75" customHeight="1" x14ac:dyDescent="0.2">
      <c r="A326" s="87"/>
      <c r="B326" s="87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spans="1:26" ht="15.75" customHeight="1" x14ac:dyDescent="0.2">
      <c r="A327" s="87"/>
      <c r="B327" s="87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spans="1:26" ht="15.75" customHeight="1" x14ac:dyDescent="0.2">
      <c r="A328" s="87"/>
      <c r="B328" s="87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spans="1:26" ht="15.75" customHeight="1" x14ac:dyDescent="0.2">
      <c r="A329" s="87"/>
      <c r="B329" s="87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spans="1:26" ht="15.75" customHeight="1" x14ac:dyDescent="0.2">
      <c r="A330" s="87"/>
      <c r="B330" s="87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spans="1:26" ht="15.75" customHeight="1" x14ac:dyDescent="0.2">
      <c r="A331" s="87"/>
      <c r="B331" s="87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spans="1:26" ht="15.75" customHeight="1" x14ac:dyDescent="0.2">
      <c r="A332" s="87"/>
      <c r="B332" s="87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spans="1:26" ht="15.75" customHeight="1" x14ac:dyDescent="0.2">
      <c r="A333" s="87"/>
      <c r="B333" s="87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spans="1:26" ht="15.75" customHeight="1" x14ac:dyDescent="0.2">
      <c r="A334" s="87"/>
      <c r="B334" s="87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spans="1:26" ht="15.75" customHeight="1" x14ac:dyDescent="0.2">
      <c r="A335" s="87"/>
      <c r="B335" s="87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spans="1:26" ht="15.75" customHeight="1" x14ac:dyDescent="0.2">
      <c r="A336" s="87"/>
      <c r="B336" s="87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spans="1:26" ht="15.75" customHeight="1" x14ac:dyDescent="0.2">
      <c r="A337" s="87"/>
      <c r="B337" s="87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5.75" customHeight="1" x14ac:dyDescent="0.2">
      <c r="A338" s="87"/>
      <c r="B338" s="87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spans="1:26" ht="15.75" customHeight="1" x14ac:dyDescent="0.2">
      <c r="A339" s="87"/>
      <c r="B339" s="87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spans="1:26" ht="15.75" customHeight="1" x14ac:dyDescent="0.2">
      <c r="A340" s="87"/>
      <c r="B340" s="87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spans="1:26" ht="15.75" customHeight="1" x14ac:dyDescent="0.2">
      <c r="A341" s="87"/>
      <c r="B341" s="87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spans="1:26" ht="15.75" customHeight="1" x14ac:dyDescent="0.2">
      <c r="A342" s="87"/>
      <c r="B342" s="87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spans="1:26" ht="15.75" customHeight="1" x14ac:dyDescent="0.2">
      <c r="A343" s="87"/>
      <c r="B343" s="87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spans="1:26" ht="15.75" customHeight="1" x14ac:dyDescent="0.2">
      <c r="A344" s="87"/>
      <c r="B344" s="87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spans="1:26" ht="15.75" customHeight="1" x14ac:dyDescent="0.2">
      <c r="A345" s="87"/>
      <c r="B345" s="87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spans="1:26" ht="15.75" customHeight="1" x14ac:dyDescent="0.2">
      <c r="A346" s="87"/>
      <c r="B346" s="87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spans="1:26" ht="15.75" customHeight="1" x14ac:dyDescent="0.2">
      <c r="A347" s="87"/>
      <c r="B347" s="87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spans="1:26" ht="15.75" customHeight="1" x14ac:dyDescent="0.2">
      <c r="A348" s="87"/>
      <c r="B348" s="87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spans="1:26" ht="15.75" customHeight="1" x14ac:dyDescent="0.2">
      <c r="A349" s="87"/>
      <c r="B349" s="87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spans="1:26" ht="15.75" customHeight="1" x14ac:dyDescent="0.2">
      <c r="A350" s="87"/>
      <c r="B350" s="87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spans="1:26" ht="15.75" customHeight="1" x14ac:dyDescent="0.2">
      <c r="A351" s="87"/>
      <c r="B351" s="87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spans="1:26" ht="15.75" customHeight="1" x14ac:dyDescent="0.2">
      <c r="A352" s="87"/>
      <c r="B352" s="87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spans="1:26" ht="15.75" customHeight="1" x14ac:dyDescent="0.2">
      <c r="A353" s="87"/>
      <c r="B353" s="87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spans="1:26" ht="15.75" customHeight="1" x14ac:dyDescent="0.2">
      <c r="A354" s="87"/>
      <c r="B354" s="87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spans="1:26" ht="15.75" customHeight="1" x14ac:dyDescent="0.2">
      <c r="A355" s="87"/>
      <c r="B355" s="87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spans="1:26" ht="15.75" customHeight="1" x14ac:dyDescent="0.2">
      <c r="A356" s="87"/>
      <c r="B356" s="87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spans="1:26" ht="15.75" customHeight="1" x14ac:dyDescent="0.2">
      <c r="A357" s="87"/>
      <c r="B357" s="87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spans="1:26" ht="15.75" customHeight="1" x14ac:dyDescent="0.2">
      <c r="A358" s="87"/>
      <c r="B358" s="87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5.75" customHeight="1" x14ac:dyDescent="0.2">
      <c r="A359" s="87"/>
      <c r="B359" s="87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spans="1:26" ht="15.75" customHeight="1" x14ac:dyDescent="0.2">
      <c r="A360" s="87"/>
      <c r="B360" s="87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spans="1:26" ht="15.75" customHeight="1" x14ac:dyDescent="0.2">
      <c r="A361" s="87"/>
      <c r="B361" s="87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spans="1:26" ht="15.75" customHeight="1" x14ac:dyDescent="0.2">
      <c r="A362" s="87"/>
      <c r="B362" s="87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spans="1:26" ht="15.75" customHeight="1" x14ac:dyDescent="0.2">
      <c r="A363" s="87"/>
      <c r="B363" s="87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spans="1:26" ht="15.75" customHeight="1" x14ac:dyDescent="0.2">
      <c r="A364" s="87"/>
      <c r="B364" s="87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spans="1:26" ht="15.75" customHeight="1" x14ac:dyDescent="0.2">
      <c r="A365" s="87"/>
      <c r="B365" s="87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spans="1:26" ht="15.75" customHeight="1" x14ac:dyDescent="0.2">
      <c r="A366" s="87"/>
      <c r="B366" s="87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spans="1:26" ht="15.75" customHeight="1" x14ac:dyDescent="0.2">
      <c r="A367" s="87"/>
      <c r="B367" s="87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spans="1:26" ht="15.75" customHeight="1" x14ac:dyDescent="0.2">
      <c r="A368" s="87"/>
      <c r="B368" s="87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spans="1:26" ht="15.75" customHeight="1" x14ac:dyDescent="0.2">
      <c r="A369" s="87"/>
      <c r="B369" s="87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spans="1:26" ht="15.75" customHeight="1" x14ac:dyDescent="0.2">
      <c r="A370" s="87"/>
      <c r="B370" s="87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spans="1:26" ht="15.75" customHeight="1" x14ac:dyDescent="0.2">
      <c r="A371" s="87"/>
      <c r="B371" s="87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spans="1:26" ht="15.75" customHeight="1" x14ac:dyDescent="0.2">
      <c r="A372" s="87"/>
      <c r="B372" s="87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spans="1:26" ht="15.75" customHeight="1" x14ac:dyDescent="0.2">
      <c r="A373" s="87"/>
      <c r="B373" s="87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spans="1:26" ht="15.75" customHeight="1" x14ac:dyDescent="0.2">
      <c r="A374" s="87"/>
      <c r="B374" s="87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spans="1:26" ht="15.75" customHeight="1" x14ac:dyDescent="0.2">
      <c r="A375" s="87"/>
      <c r="B375" s="87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spans="1:26" ht="15.75" customHeight="1" x14ac:dyDescent="0.2">
      <c r="A376" s="87"/>
      <c r="B376" s="87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spans="1:26" ht="15.75" customHeight="1" x14ac:dyDescent="0.2">
      <c r="A377" s="87"/>
      <c r="B377" s="87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spans="1:26" ht="15.75" customHeight="1" x14ac:dyDescent="0.2">
      <c r="A378" s="87"/>
      <c r="B378" s="87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spans="1:26" ht="15.75" customHeight="1" x14ac:dyDescent="0.2">
      <c r="A379" s="87"/>
      <c r="B379" s="87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5.75" customHeight="1" x14ac:dyDescent="0.2">
      <c r="A380" s="87"/>
      <c r="B380" s="87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spans="1:26" ht="15.75" customHeight="1" x14ac:dyDescent="0.2">
      <c r="A381" s="87"/>
      <c r="B381" s="87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spans="1:26" ht="15.75" customHeight="1" x14ac:dyDescent="0.2">
      <c r="A382" s="87"/>
      <c r="B382" s="87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spans="1:26" ht="15.75" customHeight="1" x14ac:dyDescent="0.2">
      <c r="A383" s="87"/>
      <c r="B383" s="87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spans="1:26" ht="15.75" customHeight="1" x14ac:dyDescent="0.2">
      <c r="A384" s="87"/>
      <c r="B384" s="87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spans="1:26" ht="15.75" customHeight="1" x14ac:dyDescent="0.2">
      <c r="A385" s="87"/>
      <c r="B385" s="87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spans="1:26" ht="15.75" customHeight="1" x14ac:dyDescent="0.2">
      <c r="A386" s="87"/>
      <c r="B386" s="87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spans="1:26" ht="15.75" customHeight="1" x14ac:dyDescent="0.2">
      <c r="A387" s="87"/>
      <c r="B387" s="87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spans="1:26" ht="15.75" customHeight="1" x14ac:dyDescent="0.2">
      <c r="A388" s="87"/>
      <c r="B388" s="87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spans="1:26" ht="15.75" customHeight="1" x14ac:dyDescent="0.2">
      <c r="A389" s="87"/>
      <c r="B389" s="87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spans="1:26" ht="15.75" customHeight="1" x14ac:dyDescent="0.2">
      <c r="A390" s="87"/>
      <c r="B390" s="87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spans="1:26" ht="15.75" customHeight="1" x14ac:dyDescent="0.2">
      <c r="A391" s="87"/>
      <c r="B391" s="87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spans="1:26" ht="15.75" customHeight="1" x14ac:dyDescent="0.2">
      <c r="A392" s="87"/>
      <c r="B392" s="87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spans="1:26" ht="15.75" customHeight="1" x14ac:dyDescent="0.2">
      <c r="A393" s="87"/>
      <c r="B393" s="87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spans="1:26" ht="15.75" customHeight="1" x14ac:dyDescent="0.2">
      <c r="A394" s="87"/>
      <c r="B394" s="87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spans="1:26" ht="15.75" customHeight="1" x14ac:dyDescent="0.2">
      <c r="A395" s="87"/>
      <c r="B395" s="87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spans="1:26" ht="15.75" customHeight="1" x14ac:dyDescent="0.2">
      <c r="A396" s="87"/>
      <c r="B396" s="87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spans="1:26" ht="15.75" customHeight="1" x14ac:dyDescent="0.2">
      <c r="A397" s="87"/>
      <c r="B397" s="87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spans="1:26" ht="15.75" customHeight="1" x14ac:dyDescent="0.2">
      <c r="A398" s="87"/>
      <c r="B398" s="87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spans="1:26" ht="15.75" customHeight="1" x14ac:dyDescent="0.2">
      <c r="A399" s="87"/>
      <c r="B399" s="87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spans="1:26" ht="15.75" customHeight="1" x14ac:dyDescent="0.2">
      <c r="A400" s="87"/>
      <c r="B400" s="87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5.75" customHeight="1" x14ac:dyDescent="0.2">
      <c r="A401" s="87"/>
      <c r="B401" s="87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spans="1:26" ht="15.75" customHeight="1" x14ac:dyDescent="0.2">
      <c r="A402" s="87"/>
      <c r="B402" s="87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spans="1:26" ht="15.75" customHeight="1" x14ac:dyDescent="0.2">
      <c r="A403" s="87"/>
      <c r="B403" s="87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spans="1:26" ht="15.75" customHeight="1" x14ac:dyDescent="0.2">
      <c r="A404" s="87"/>
      <c r="B404" s="87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spans="1:26" ht="15.75" customHeight="1" x14ac:dyDescent="0.2">
      <c r="A405" s="87"/>
      <c r="B405" s="87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spans="1:26" ht="15.75" customHeight="1" x14ac:dyDescent="0.2">
      <c r="A406" s="87"/>
      <c r="B406" s="87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spans="1:26" ht="15.75" customHeight="1" x14ac:dyDescent="0.2">
      <c r="A407" s="87"/>
      <c r="B407" s="87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spans="1:26" ht="15.75" customHeight="1" x14ac:dyDescent="0.2">
      <c r="A408" s="87"/>
      <c r="B408" s="87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spans="1:26" ht="15.75" customHeight="1" x14ac:dyDescent="0.2">
      <c r="A409" s="87"/>
      <c r="B409" s="87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spans="1:26" ht="15.75" customHeight="1" x14ac:dyDescent="0.2">
      <c r="A410" s="87"/>
      <c r="B410" s="87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spans="1:26" ht="15.75" customHeight="1" x14ac:dyDescent="0.2">
      <c r="A411" s="87"/>
      <c r="B411" s="87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spans="1:26" ht="15.75" customHeight="1" x14ac:dyDescent="0.2">
      <c r="A412" s="87"/>
      <c r="B412" s="87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spans="1:26" ht="15.75" customHeight="1" x14ac:dyDescent="0.2">
      <c r="A413" s="87"/>
      <c r="B413" s="87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spans="1:26" ht="15.75" customHeight="1" x14ac:dyDescent="0.2">
      <c r="A414" s="87"/>
      <c r="B414" s="87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spans="1:26" ht="15.75" customHeight="1" x14ac:dyDescent="0.2">
      <c r="A415" s="87"/>
      <c r="B415" s="87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spans="1:26" ht="15.75" customHeight="1" x14ac:dyDescent="0.2">
      <c r="A416" s="87"/>
      <c r="B416" s="87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spans="1:26" ht="15.75" customHeight="1" x14ac:dyDescent="0.2">
      <c r="A417" s="87"/>
      <c r="B417" s="87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spans="1:26" ht="15.75" customHeight="1" x14ac:dyDescent="0.2">
      <c r="A418" s="87"/>
      <c r="B418" s="87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spans="1:26" ht="15.75" customHeight="1" x14ac:dyDescent="0.2">
      <c r="A419" s="87"/>
      <c r="B419" s="87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spans="1:26" ht="15.75" customHeight="1" x14ac:dyDescent="0.2">
      <c r="A420" s="87"/>
      <c r="B420" s="87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spans="1:26" ht="15.75" customHeight="1" x14ac:dyDescent="0.2">
      <c r="A421" s="87"/>
      <c r="B421" s="87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5.75" customHeight="1" x14ac:dyDescent="0.2">
      <c r="A422" s="87"/>
      <c r="B422" s="87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spans="1:26" ht="15.75" customHeight="1" x14ac:dyDescent="0.2">
      <c r="A423" s="87"/>
      <c r="B423" s="87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spans="1:26" ht="15.75" customHeight="1" x14ac:dyDescent="0.2">
      <c r="A424" s="87"/>
      <c r="B424" s="87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spans="1:26" ht="15.75" customHeight="1" x14ac:dyDescent="0.2">
      <c r="A425" s="87"/>
      <c r="B425" s="87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spans="1:26" ht="15.75" customHeight="1" x14ac:dyDescent="0.2">
      <c r="A426" s="87"/>
      <c r="B426" s="87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spans="1:26" ht="15.75" customHeight="1" x14ac:dyDescent="0.2">
      <c r="A427" s="87"/>
      <c r="B427" s="87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spans="1:26" ht="15.75" customHeight="1" x14ac:dyDescent="0.2">
      <c r="A428" s="87"/>
      <c r="B428" s="87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spans="1:26" ht="15.75" customHeight="1" x14ac:dyDescent="0.2">
      <c r="A429" s="87"/>
      <c r="B429" s="87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spans="1:26" ht="15.75" customHeight="1" x14ac:dyDescent="0.2">
      <c r="A430" s="87"/>
      <c r="B430" s="87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spans="1:26" ht="15.75" customHeight="1" x14ac:dyDescent="0.2">
      <c r="A431" s="87"/>
      <c r="B431" s="87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spans="1:26" ht="15.75" customHeight="1" x14ac:dyDescent="0.2">
      <c r="A432" s="87"/>
      <c r="B432" s="87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spans="1:26" ht="15.75" customHeight="1" x14ac:dyDescent="0.2">
      <c r="A433" s="87"/>
      <c r="B433" s="87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spans="1:26" ht="15.75" customHeight="1" x14ac:dyDescent="0.2">
      <c r="A434" s="87"/>
      <c r="B434" s="87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spans="1:26" ht="15.75" customHeight="1" x14ac:dyDescent="0.2">
      <c r="A435" s="87"/>
      <c r="B435" s="87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spans="1:26" ht="15.75" customHeight="1" x14ac:dyDescent="0.2">
      <c r="A436" s="87"/>
      <c r="B436" s="87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spans="1:26" ht="15.75" customHeight="1" x14ac:dyDescent="0.2">
      <c r="A437" s="87"/>
      <c r="B437" s="87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spans="1:26" ht="15.75" customHeight="1" x14ac:dyDescent="0.2">
      <c r="A438" s="87"/>
      <c r="B438" s="87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spans="1:26" ht="15.75" customHeight="1" x14ac:dyDescent="0.2">
      <c r="A439" s="87"/>
      <c r="B439" s="87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spans="1:26" ht="15.75" customHeight="1" x14ac:dyDescent="0.2">
      <c r="A440" s="87"/>
      <c r="B440" s="87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spans="1:26" ht="15.75" customHeight="1" x14ac:dyDescent="0.2">
      <c r="A441" s="87"/>
      <c r="B441" s="87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spans="1:26" ht="15.75" customHeight="1" x14ac:dyDescent="0.2">
      <c r="A442" s="87"/>
      <c r="B442" s="87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5.75" customHeight="1" x14ac:dyDescent="0.2">
      <c r="A443" s="87"/>
      <c r="B443" s="87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spans="1:26" ht="15.75" customHeight="1" x14ac:dyDescent="0.2">
      <c r="A444" s="87"/>
      <c r="B444" s="87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spans="1:26" ht="15.75" customHeight="1" x14ac:dyDescent="0.2">
      <c r="A445" s="87"/>
      <c r="B445" s="87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spans="1:26" ht="15.75" customHeight="1" x14ac:dyDescent="0.2">
      <c r="A446" s="87"/>
      <c r="B446" s="87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spans="1:26" ht="15.75" customHeight="1" x14ac:dyDescent="0.2">
      <c r="A447" s="87"/>
      <c r="B447" s="87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spans="1:26" ht="15.75" customHeight="1" x14ac:dyDescent="0.2">
      <c r="A448" s="87"/>
      <c r="B448" s="87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spans="1:26" ht="15.75" customHeight="1" x14ac:dyDescent="0.2">
      <c r="A449" s="87"/>
      <c r="B449" s="87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spans="1:26" ht="15.75" customHeight="1" x14ac:dyDescent="0.2">
      <c r="A450" s="87"/>
      <c r="B450" s="87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spans="1:26" ht="15.75" customHeight="1" x14ac:dyDescent="0.2">
      <c r="A451" s="87"/>
      <c r="B451" s="87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spans="1:26" ht="15.75" customHeight="1" x14ac:dyDescent="0.2">
      <c r="A452" s="87"/>
      <c r="B452" s="87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spans="1:26" ht="15.75" customHeight="1" x14ac:dyDescent="0.2">
      <c r="A453" s="87"/>
      <c r="B453" s="87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spans="1:26" ht="15.75" customHeight="1" x14ac:dyDescent="0.2">
      <c r="A454" s="87"/>
      <c r="B454" s="87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spans="1:26" ht="15.75" customHeight="1" x14ac:dyDescent="0.2">
      <c r="A455" s="87"/>
      <c r="B455" s="87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spans="1:26" ht="15.75" customHeight="1" x14ac:dyDescent="0.2">
      <c r="A456" s="87"/>
      <c r="B456" s="87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spans="1:26" ht="15.75" customHeight="1" x14ac:dyDescent="0.2">
      <c r="A457" s="87"/>
      <c r="B457" s="87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spans="1:26" ht="15.75" customHeight="1" x14ac:dyDescent="0.2">
      <c r="A458" s="87"/>
      <c r="B458" s="87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spans="1:26" ht="15.75" customHeight="1" x14ac:dyDescent="0.2">
      <c r="A459" s="87"/>
      <c r="B459" s="87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spans="1:26" ht="15.75" customHeight="1" x14ac:dyDescent="0.2">
      <c r="A460" s="87"/>
      <c r="B460" s="87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spans="1:26" ht="15.75" customHeight="1" x14ac:dyDescent="0.2">
      <c r="A461" s="87"/>
      <c r="B461" s="87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spans="1:26" ht="15.75" customHeight="1" x14ac:dyDescent="0.2">
      <c r="A462" s="87"/>
      <c r="B462" s="87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spans="1:26" ht="15.75" customHeight="1" x14ac:dyDescent="0.2">
      <c r="A463" s="87"/>
      <c r="B463" s="87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5.75" customHeight="1" x14ac:dyDescent="0.2">
      <c r="A464" s="87"/>
      <c r="B464" s="87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spans="1:26" ht="15.75" customHeight="1" x14ac:dyDescent="0.2">
      <c r="A465" s="87"/>
      <c r="B465" s="87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spans="1:26" ht="15.75" customHeight="1" x14ac:dyDescent="0.2">
      <c r="A466" s="87"/>
      <c r="B466" s="87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spans="1:26" ht="15.75" customHeight="1" x14ac:dyDescent="0.2">
      <c r="A467" s="87"/>
      <c r="B467" s="87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spans="1:26" ht="15.75" customHeight="1" x14ac:dyDescent="0.2">
      <c r="A468" s="87"/>
      <c r="B468" s="87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spans="1:26" ht="15.75" customHeight="1" x14ac:dyDescent="0.2">
      <c r="A469" s="87"/>
      <c r="B469" s="87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spans="1:26" ht="15.75" customHeight="1" x14ac:dyDescent="0.2">
      <c r="A470" s="87"/>
      <c r="B470" s="87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spans="1:26" ht="15.75" customHeight="1" x14ac:dyDescent="0.2">
      <c r="A471" s="87"/>
      <c r="B471" s="87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spans="1:26" ht="15.75" customHeight="1" x14ac:dyDescent="0.2">
      <c r="A472" s="87"/>
      <c r="B472" s="87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spans="1:26" ht="15.75" customHeight="1" x14ac:dyDescent="0.2">
      <c r="A473" s="87"/>
      <c r="B473" s="87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spans="1:26" ht="15.75" customHeight="1" x14ac:dyDescent="0.2">
      <c r="A474" s="87"/>
      <c r="B474" s="87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spans="1:26" ht="15.75" customHeight="1" x14ac:dyDescent="0.2">
      <c r="A475" s="87"/>
      <c r="B475" s="87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spans="1:26" ht="15.75" customHeight="1" x14ac:dyDescent="0.2">
      <c r="A476" s="87"/>
      <c r="B476" s="87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spans="1:26" ht="15.75" customHeight="1" x14ac:dyDescent="0.2">
      <c r="A477" s="87"/>
      <c r="B477" s="87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spans="1:26" ht="15.75" customHeight="1" x14ac:dyDescent="0.2">
      <c r="A478" s="87"/>
      <c r="B478" s="87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spans="1:26" ht="15.75" customHeight="1" x14ac:dyDescent="0.2">
      <c r="A479" s="87"/>
      <c r="B479" s="87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spans="1:26" ht="15.75" customHeight="1" x14ac:dyDescent="0.2">
      <c r="A480" s="87"/>
      <c r="B480" s="87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spans="1:26" ht="15.75" customHeight="1" x14ac:dyDescent="0.2">
      <c r="A481" s="87"/>
      <c r="B481" s="87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spans="1:26" ht="15.75" customHeight="1" x14ac:dyDescent="0.2">
      <c r="A482" s="87"/>
      <c r="B482" s="87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spans="1:26" ht="15.75" customHeight="1" x14ac:dyDescent="0.2">
      <c r="A483" s="87"/>
      <c r="B483" s="87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spans="1:26" ht="15.75" customHeight="1" x14ac:dyDescent="0.2">
      <c r="A484" s="87"/>
      <c r="B484" s="87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spans="1:26" ht="15.75" customHeight="1" x14ac:dyDescent="0.2">
      <c r="A485" s="87"/>
      <c r="B485" s="87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spans="1:26" ht="15.75" customHeight="1" x14ac:dyDescent="0.2">
      <c r="A486" s="87"/>
      <c r="B486" s="87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spans="1:26" ht="15.75" customHeight="1" x14ac:dyDescent="0.2">
      <c r="A487" s="87"/>
      <c r="B487" s="87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spans="1:26" ht="15.75" customHeight="1" x14ac:dyDescent="0.2">
      <c r="A488" s="87"/>
      <c r="B488" s="87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spans="1:26" ht="15.75" customHeight="1" x14ac:dyDescent="0.2">
      <c r="A489" s="87"/>
      <c r="B489" s="87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spans="1:26" ht="15.75" customHeight="1" x14ac:dyDescent="0.2">
      <c r="A490" s="87"/>
      <c r="B490" s="87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spans="1:26" ht="15.75" customHeight="1" x14ac:dyDescent="0.2">
      <c r="A491" s="87"/>
      <c r="B491" s="87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spans="1:26" ht="15.75" customHeight="1" x14ac:dyDescent="0.2">
      <c r="A492" s="87"/>
      <c r="B492" s="87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spans="1:26" ht="15.75" customHeight="1" x14ac:dyDescent="0.2">
      <c r="A493" s="87"/>
      <c r="B493" s="87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spans="1:26" ht="15.75" customHeight="1" x14ac:dyDescent="0.2">
      <c r="A494" s="87"/>
      <c r="B494" s="87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spans="1:26" ht="15.75" customHeight="1" x14ac:dyDescent="0.2">
      <c r="A495" s="87"/>
      <c r="B495" s="87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spans="1:26" ht="15.75" customHeight="1" x14ac:dyDescent="0.2">
      <c r="A496" s="87"/>
      <c r="B496" s="87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spans="1:26" ht="15.75" customHeight="1" x14ac:dyDescent="0.2">
      <c r="A497" s="87"/>
      <c r="B497" s="87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spans="1:26" ht="15.75" customHeight="1" x14ac:dyDescent="0.2">
      <c r="A498" s="87"/>
      <c r="B498" s="87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spans="1:26" ht="15.75" customHeight="1" x14ac:dyDescent="0.2">
      <c r="A499" s="87"/>
      <c r="B499" s="87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spans="1:26" ht="15.75" customHeight="1" x14ac:dyDescent="0.2">
      <c r="A500" s="87"/>
      <c r="B500" s="87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spans="1:26" ht="15.75" customHeight="1" x14ac:dyDescent="0.2">
      <c r="A501" s="87"/>
      <c r="B501" s="87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spans="1:26" ht="15.75" customHeight="1" x14ac:dyDescent="0.2">
      <c r="A502" s="87"/>
      <c r="B502" s="87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spans="1:26" ht="15.75" customHeight="1" x14ac:dyDescent="0.2">
      <c r="A503" s="87"/>
      <c r="B503" s="87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spans="1:26" ht="15.75" customHeight="1" x14ac:dyDescent="0.2">
      <c r="A504" s="87"/>
      <c r="B504" s="87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spans="1:26" ht="15.75" customHeight="1" x14ac:dyDescent="0.2">
      <c r="A505" s="87"/>
      <c r="B505" s="87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spans="1:26" ht="15.75" customHeight="1" x14ac:dyDescent="0.2">
      <c r="A506" s="87"/>
      <c r="B506" s="87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spans="1:26" ht="15.75" customHeight="1" x14ac:dyDescent="0.2">
      <c r="A507" s="87"/>
      <c r="B507" s="87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spans="1:26" ht="15.75" customHeight="1" x14ac:dyDescent="0.2">
      <c r="A508" s="87"/>
      <c r="B508" s="87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spans="1:26" ht="15.75" customHeight="1" x14ac:dyDescent="0.2">
      <c r="A509" s="87"/>
      <c r="B509" s="87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spans="1:26" ht="15.75" customHeight="1" x14ac:dyDescent="0.2">
      <c r="A510" s="87"/>
      <c r="B510" s="87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spans="1:26" ht="15.75" customHeight="1" x14ac:dyDescent="0.2">
      <c r="A511" s="87"/>
      <c r="B511" s="87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spans="1:26" ht="15.75" customHeight="1" x14ac:dyDescent="0.2">
      <c r="A512" s="87"/>
      <c r="B512" s="87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spans="1:26" ht="15.75" customHeight="1" x14ac:dyDescent="0.2">
      <c r="A513" s="87"/>
      <c r="B513" s="87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spans="1:26" ht="15.75" customHeight="1" x14ac:dyDescent="0.2">
      <c r="A514" s="87"/>
      <c r="B514" s="87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spans="1:26" ht="15.75" customHeight="1" x14ac:dyDescent="0.2">
      <c r="A515" s="87"/>
      <c r="B515" s="87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spans="1:26" ht="15.75" customHeight="1" x14ac:dyDescent="0.2">
      <c r="A516" s="87"/>
      <c r="B516" s="87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spans="1:26" ht="15.75" customHeight="1" x14ac:dyDescent="0.2">
      <c r="A517" s="87"/>
      <c r="B517" s="87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spans="1:26" ht="15.75" customHeight="1" x14ac:dyDescent="0.2">
      <c r="A518" s="87"/>
      <c r="B518" s="87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spans="1:26" ht="15.75" customHeight="1" x14ac:dyDescent="0.2">
      <c r="A519" s="87"/>
      <c r="B519" s="87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spans="1:26" ht="15.75" customHeight="1" x14ac:dyDescent="0.2">
      <c r="A520" s="87"/>
      <c r="B520" s="87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spans="1:26" ht="15.75" customHeight="1" x14ac:dyDescent="0.2">
      <c r="A521" s="87"/>
      <c r="B521" s="87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spans="1:26" ht="15.75" customHeight="1" x14ac:dyDescent="0.2">
      <c r="A522" s="87"/>
      <c r="B522" s="87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spans="1:26" ht="15.75" customHeight="1" x14ac:dyDescent="0.2">
      <c r="A523" s="87"/>
      <c r="B523" s="87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spans="1:26" ht="15.75" customHeight="1" x14ac:dyDescent="0.2">
      <c r="A524" s="87"/>
      <c r="B524" s="87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spans="1:26" ht="15.75" customHeight="1" x14ac:dyDescent="0.2">
      <c r="A525" s="87"/>
      <c r="B525" s="87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spans="1:26" ht="15.75" customHeight="1" x14ac:dyDescent="0.2">
      <c r="A526" s="87"/>
      <c r="B526" s="87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spans="1:26" ht="15.75" customHeight="1" x14ac:dyDescent="0.2">
      <c r="A527" s="87"/>
      <c r="B527" s="87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spans="1:26" ht="15.75" customHeight="1" x14ac:dyDescent="0.2">
      <c r="A528" s="87"/>
      <c r="B528" s="87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spans="1:26" ht="15.75" customHeight="1" x14ac:dyDescent="0.2">
      <c r="A529" s="87"/>
      <c r="B529" s="87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spans="1:26" ht="15.75" customHeight="1" x14ac:dyDescent="0.2">
      <c r="A530" s="87"/>
      <c r="B530" s="87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spans="1:26" ht="15.75" customHeight="1" x14ac:dyDescent="0.2">
      <c r="A531" s="87"/>
      <c r="B531" s="87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spans="1:26" ht="15.75" customHeight="1" x14ac:dyDescent="0.2">
      <c r="A532" s="87"/>
      <c r="B532" s="87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spans="1:26" ht="15.75" customHeight="1" x14ac:dyDescent="0.2">
      <c r="A533" s="87"/>
      <c r="B533" s="87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spans="1:26" ht="15.75" customHeight="1" x14ac:dyDescent="0.2">
      <c r="A534" s="87"/>
      <c r="B534" s="87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spans="1:26" ht="15.75" customHeight="1" x14ac:dyDescent="0.2">
      <c r="A535" s="87"/>
      <c r="B535" s="87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spans="1:26" ht="15.75" customHeight="1" x14ac:dyDescent="0.2">
      <c r="A536" s="87"/>
      <c r="B536" s="87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spans="1:26" ht="15.75" customHeight="1" x14ac:dyDescent="0.2">
      <c r="A537" s="87"/>
      <c r="B537" s="87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spans="1:26" ht="15.75" customHeight="1" x14ac:dyDescent="0.2">
      <c r="A538" s="87"/>
      <c r="B538" s="87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spans="1:26" ht="15.75" customHeight="1" x14ac:dyDescent="0.2">
      <c r="A539" s="87"/>
      <c r="B539" s="87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spans="1:26" ht="15.75" customHeight="1" x14ac:dyDescent="0.2">
      <c r="A540" s="87"/>
      <c r="B540" s="87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spans="1:26" ht="15.75" customHeight="1" x14ac:dyDescent="0.2">
      <c r="A541" s="87"/>
      <c r="B541" s="87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spans="1:26" ht="15.75" customHeight="1" x14ac:dyDescent="0.2">
      <c r="A542" s="87"/>
      <c r="B542" s="87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spans="1:26" ht="15.75" customHeight="1" x14ac:dyDescent="0.2">
      <c r="A543" s="87"/>
      <c r="B543" s="87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spans="1:26" ht="15.75" customHeight="1" x14ac:dyDescent="0.2">
      <c r="A544" s="87"/>
      <c r="B544" s="87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spans="1:26" ht="15.75" customHeight="1" x14ac:dyDescent="0.2">
      <c r="A545" s="87"/>
      <c r="B545" s="87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spans="1:26" ht="15.75" customHeight="1" x14ac:dyDescent="0.2">
      <c r="A546" s="87"/>
      <c r="B546" s="87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spans="1:26" ht="15.75" customHeight="1" x14ac:dyDescent="0.2">
      <c r="A547" s="87"/>
      <c r="B547" s="87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spans="1:26" ht="15.75" customHeight="1" x14ac:dyDescent="0.2">
      <c r="A548" s="87"/>
      <c r="B548" s="87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spans="1:26" ht="15.75" customHeight="1" x14ac:dyDescent="0.2">
      <c r="A549" s="87"/>
      <c r="B549" s="87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spans="1:26" ht="15.75" customHeight="1" x14ac:dyDescent="0.2">
      <c r="A550" s="87"/>
      <c r="B550" s="87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spans="1:26" ht="15.75" customHeight="1" x14ac:dyDescent="0.2">
      <c r="A551" s="87"/>
      <c r="B551" s="87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spans="1:26" ht="15.75" customHeight="1" x14ac:dyDescent="0.2">
      <c r="A552" s="87"/>
      <c r="B552" s="87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spans="1:26" ht="15.75" customHeight="1" x14ac:dyDescent="0.2">
      <c r="A553" s="87"/>
      <c r="B553" s="87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spans="1:26" ht="15.75" customHeight="1" x14ac:dyDescent="0.2">
      <c r="A554" s="87"/>
      <c r="B554" s="87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spans="1:26" ht="15.75" customHeight="1" x14ac:dyDescent="0.2">
      <c r="A555" s="87"/>
      <c r="B555" s="87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spans="1:26" ht="15.75" customHeight="1" x14ac:dyDescent="0.2">
      <c r="A556" s="87"/>
      <c r="B556" s="87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spans="1:26" ht="15.75" customHeight="1" x14ac:dyDescent="0.2">
      <c r="A557" s="87"/>
      <c r="B557" s="87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spans="1:26" ht="15.75" customHeight="1" x14ac:dyDescent="0.2">
      <c r="A558" s="87"/>
      <c r="B558" s="87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spans="1:26" ht="15.75" customHeight="1" x14ac:dyDescent="0.2">
      <c r="A559" s="87"/>
      <c r="B559" s="87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spans="1:26" ht="15.75" customHeight="1" x14ac:dyDescent="0.2">
      <c r="A560" s="87"/>
      <c r="B560" s="87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spans="1:26" ht="15.75" customHeight="1" x14ac:dyDescent="0.2">
      <c r="A561" s="87"/>
      <c r="B561" s="87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spans="1:26" ht="15.75" customHeight="1" x14ac:dyDescent="0.2">
      <c r="A562" s="87"/>
      <c r="B562" s="87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spans="1:26" ht="15.75" customHeight="1" x14ac:dyDescent="0.2">
      <c r="A563" s="87"/>
      <c r="B563" s="87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spans="1:26" ht="15.75" customHeight="1" x14ac:dyDescent="0.2">
      <c r="A564" s="87"/>
      <c r="B564" s="87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spans="1:26" ht="15.75" customHeight="1" x14ac:dyDescent="0.2">
      <c r="A565" s="87"/>
      <c r="B565" s="87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spans="1:26" ht="15.75" customHeight="1" x14ac:dyDescent="0.2">
      <c r="A566" s="87"/>
      <c r="B566" s="87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spans="1:26" ht="15.75" customHeight="1" x14ac:dyDescent="0.2">
      <c r="A567" s="87"/>
      <c r="B567" s="87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spans="1:26" ht="15.75" customHeight="1" x14ac:dyDescent="0.2">
      <c r="A568" s="87"/>
      <c r="B568" s="87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spans="1:26" ht="15.75" customHeight="1" x14ac:dyDescent="0.2">
      <c r="A569" s="87"/>
      <c r="B569" s="87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spans="1:26" ht="15.75" customHeight="1" x14ac:dyDescent="0.2">
      <c r="A570" s="87"/>
      <c r="B570" s="87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spans="1:26" ht="15.75" customHeight="1" x14ac:dyDescent="0.2">
      <c r="A571" s="87"/>
      <c r="B571" s="87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spans="1:26" ht="15.75" customHeight="1" x14ac:dyDescent="0.2">
      <c r="A572" s="87"/>
      <c r="B572" s="87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spans="1:26" ht="15.75" customHeight="1" x14ac:dyDescent="0.2">
      <c r="A573" s="87"/>
      <c r="B573" s="87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spans="1:26" ht="15.75" customHeight="1" x14ac:dyDescent="0.2">
      <c r="A574" s="87"/>
      <c r="B574" s="87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spans="1:26" ht="15.75" customHeight="1" x14ac:dyDescent="0.2">
      <c r="A575" s="87"/>
      <c r="B575" s="87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spans="1:26" ht="15.75" customHeight="1" x14ac:dyDescent="0.2">
      <c r="A576" s="87"/>
      <c r="B576" s="87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spans="1:26" ht="15.75" customHeight="1" x14ac:dyDescent="0.2">
      <c r="A577" s="87"/>
      <c r="B577" s="87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spans="1:26" ht="15.75" customHeight="1" x14ac:dyDescent="0.2">
      <c r="A578" s="87"/>
      <c r="B578" s="87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spans="1:26" ht="15.75" customHeight="1" x14ac:dyDescent="0.2">
      <c r="A579" s="87"/>
      <c r="B579" s="87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spans="1:26" ht="15.75" customHeight="1" x14ac:dyDescent="0.2">
      <c r="A580" s="87"/>
      <c r="B580" s="87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spans="1:26" ht="15.75" customHeight="1" x14ac:dyDescent="0.2">
      <c r="A581" s="87"/>
      <c r="B581" s="87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spans="1:26" ht="15.75" customHeight="1" x14ac:dyDescent="0.2">
      <c r="A582" s="87"/>
      <c r="B582" s="87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spans="1:26" ht="15.75" customHeight="1" x14ac:dyDescent="0.2">
      <c r="A583" s="87"/>
      <c r="B583" s="87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spans="1:26" ht="15.75" customHeight="1" x14ac:dyDescent="0.2">
      <c r="A584" s="87"/>
      <c r="B584" s="87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spans="1:26" ht="15.75" customHeight="1" x14ac:dyDescent="0.2">
      <c r="A585" s="87"/>
      <c r="B585" s="87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spans="1:26" ht="15.75" customHeight="1" x14ac:dyDescent="0.2">
      <c r="A586" s="87"/>
      <c r="B586" s="87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spans="1:26" ht="15.75" customHeight="1" x14ac:dyDescent="0.2">
      <c r="A587" s="87"/>
      <c r="B587" s="87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spans="1:26" ht="15.75" customHeight="1" x14ac:dyDescent="0.2">
      <c r="A588" s="87"/>
      <c r="B588" s="87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spans="1:26" ht="15.75" customHeight="1" x14ac:dyDescent="0.2">
      <c r="A589" s="87"/>
      <c r="B589" s="87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spans="1:26" ht="15.75" customHeight="1" x14ac:dyDescent="0.2">
      <c r="A590" s="87"/>
      <c r="B590" s="87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spans="1:26" ht="15.75" customHeight="1" x14ac:dyDescent="0.2">
      <c r="A591" s="87"/>
      <c r="B591" s="87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spans="1:26" ht="15.75" customHeight="1" x14ac:dyDescent="0.2">
      <c r="A592" s="87"/>
      <c r="B592" s="87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spans="1:26" ht="15.75" customHeight="1" x14ac:dyDescent="0.2">
      <c r="A593" s="87"/>
      <c r="B593" s="87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spans="1:26" ht="15.75" customHeight="1" x14ac:dyDescent="0.2">
      <c r="A594" s="87"/>
      <c r="B594" s="87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spans="1:26" ht="15.75" customHeight="1" x14ac:dyDescent="0.2">
      <c r="A595" s="87"/>
      <c r="B595" s="87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spans="1:26" ht="15.75" customHeight="1" x14ac:dyDescent="0.2">
      <c r="A596" s="87"/>
      <c r="B596" s="87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spans="1:26" ht="15.75" customHeight="1" x14ac:dyDescent="0.2">
      <c r="A597" s="87"/>
      <c r="B597" s="87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spans="1:26" ht="15.75" customHeight="1" x14ac:dyDescent="0.2">
      <c r="A598" s="87"/>
      <c r="B598" s="87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spans="1:26" ht="15.75" customHeight="1" x14ac:dyDescent="0.2">
      <c r="A599" s="87"/>
      <c r="B599" s="87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spans="1:26" ht="15.75" customHeight="1" x14ac:dyDescent="0.2">
      <c r="A600" s="87"/>
      <c r="B600" s="87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spans="1:26" ht="15.75" customHeight="1" x14ac:dyDescent="0.2">
      <c r="A601" s="87"/>
      <c r="B601" s="87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spans="1:26" ht="15.75" customHeight="1" x14ac:dyDescent="0.2">
      <c r="A602" s="87"/>
      <c r="B602" s="87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spans="1:26" ht="15.75" customHeight="1" x14ac:dyDescent="0.2">
      <c r="A603" s="87"/>
      <c r="B603" s="87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spans="1:26" ht="15.75" customHeight="1" x14ac:dyDescent="0.2">
      <c r="A604" s="87"/>
      <c r="B604" s="87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spans="1:26" ht="15.75" customHeight="1" x14ac:dyDescent="0.2">
      <c r="A605" s="87"/>
      <c r="B605" s="87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spans="1:26" ht="15.75" customHeight="1" x14ac:dyDescent="0.2">
      <c r="A606" s="87"/>
      <c r="B606" s="87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spans="1:26" ht="15.75" customHeight="1" x14ac:dyDescent="0.2">
      <c r="A607" s="87"/>
      <c r="B607" s="87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spans="1:26" ht="15.75" customHeight="1" x14ac:dyDescent="0.2">
      <c r="A608" s="87"/>
      <c r="B608" s="87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spans="1:26" ht="15.75" customHeight="1" x14ac:dyDescent="0.2">
      <c r="A609" s="87"/>
      <c r="B609" s="87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spans="1:26" ht="15.75" customHeight="1" x14ac:dyDescent="0.2">
      <c r="A610" s="87"/>
      <c r="B610" s="87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spans="1:26" ht="15.75" customHeight="1" x14ac:dyDescent="0.2">
      <c r="A611" s="87"/>
      <c r="B611" s="87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spans="1:26" ht="15.75" customHeight="1" x14ac:dyDescent="0.2">
      <c r="A612" s="87"/>
      <c r="B612" s="87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spans="1:26" ht="15.75" customHeight="1" x14ac:dyDescent="0.2">
      <c r="A613" s="87"/>
      <c r="B613" s="87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spans="1:26" ht="15.75" customHeight="1" x14ac:dyDescent="0.2">
      <c r="A614" s="87"/>
      <c r="B614" s="87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spans="1:26" ht="15.75" customHeight="1" x14ac:dyDescent="0.2">
      <c r="A615" s="87"/>
      <c r="B615" s="87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spans="1:26" ht="15.75" customHeight="1" x14ac:dyDescent="0.2">
      <c r="A616" s="87"/>
      <c r="B616" s="87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spans="1:26" ht="15.75" customHeight="1" x14ac:dyDescent="0.2">
      <c r="A617" s="87"/>
      <c r="B617" s="87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spans="1:26" ht="15.75" customHeight="1" x14ac:dyDescent="0.2">
      <c r="A618" s="87"/>
      <c r="B618" s="87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spans="1:26" ht="15.75" customHeight="1" x14ac:dyDescent="0.2">
      <c r="A619" s="87"/>
      <c r="B619" s="87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spans="1:26" ht="15.75" customHeight="1" x14ac:dyDescent="0.2">
      <c r="A620" s="87"/>
      <c r="B620" s="87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spans="1:26" ht="15.75" customHeight="1" x14ac:dyDescent="0.2">
      <c r="A621" s="87"/>
      <c r="B621" s="87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spans="1:26" ht="15.75" customHeight="1" x14ac:dyDescent="0.2">
      <c r="A622" s="87"/>
      <c r="B622" s="87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spans="1:26" ht="15.75" customHeight="1" x14ac:dyDescent="0.2">
      <c r="A623" s="87"/>
      <c r="B623" s="87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spans="1:26" ht="15.75" customHeight="1" x14ac:dyDescent="0.2">
      <c r="A624" s="87"/>
      <c r="B624" s="87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spans="1:26" ht="15.75" customHeight="1" x14ac:dyDescent="0.2">
      <c r="A625" s="87"/>
      <c r="B625" s="87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spans="1:26" ht="15.75" customHeight="1" x14ac:dyDescent="0.2">
      <c r="A626" s="87"/>
      <c r="B626" s="87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spans="1:26" ht="15.75" customHeight="1" x14ac:dyDescent="0.2">
      <c r="A627" s="87"/>
      <c r="B627" s="87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spans="1:26" ht="15.75" customHeight="1" x14ac:dyDescent="0.2">
      <c r="A628" s="87"/>
      <c r="B628" s="87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spans="1:26" ht="15.75" customHeight="1" x14ac:dyDescent="0.2">
      <c r="A629" s="87"/>
      <c r="B629" s="87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spans="1:26" ht="15.75" customHeight="1" x14ac:dyDescent="0.2">
      <c r="A630" s="87"/>
      <c r="B630" s="87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spans="1:26" ht="15.75" customHeight="1" x14ac:dyDescent="0.2">
      <c r="A631" s="87"/>
      <c r="B631" s="87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spans="1:26" ht="15.75" customHeight="1" x14ac:dyDescent="0.2">
      <c r="A632" s="87"/>
      <c r="B632" s="87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spans="1:26" ht="15.75" customHeight="1" x14ac:dyDescent="0.2">
      <c r="A633" s="87"/>
      <c r="B633" s="87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spans="1:26" ht="15.75" customHeight="1" x14ac:dyDescent="0.2">
      <c r="A634" s="87"/>
      <c r="B634" s="87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spans="1:26" ht="15.75" customHeight="1" x14ac:dyDescent="0.2">
      <c r="A635" s="87"/>
      <c r="B635" s="87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spans="1:26" ht="15.75" customHeight="1" x14ac:dyDescent="0.2">
      <c r="A636" s="87"/>
      <c r="B636" s="87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spans="1:26" ht="15.75" customHeight="1" x14ac:dyDescent="0.2">
      <c r="A637" s="87"/>
      <c r="B637" s="87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spans="1:26" ht="15.75" customHeight="1" x14ac:dyDescent="0.2">
      <c r="A638" s="87"/>
      <c r="B638" s="87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spans="1:26" ht="15.75" customHeight="1" x14ac:dyDescent="0.2">
      <c r="A639" s="87"/>
      <c r="B639" s="87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spans="1:26" ht="15.75" customHeight="1" x14ac:dyDescent="0.2">
      <c r="A640" s="87"/>
      <c r="B640" s="87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spans="1:26" ht="15.75" customHeight="1" x14ac:dyDescent="0.2">
      <c r="A641" s="87"/>
      <c r="B641" s="87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spans="1:26" ht="15.75" customHeight="1" x14ac:dyDescent="0.2">
      <c r="A642" s="87"/>
      <c r="B642" s="87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spans="1:26" ht="15.75" customHeight="1" x14ac:dyDescent="0.2">
      <c r="A643" s="87"/>
      <c r="B643" s="87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spans="1:26" ht="15.75" customHeight="1" x14ac:dyDescent="0.2">
      <c r="A644" s="87"/>
      <c r="B644" s="87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spans="1:26" ht="15.75" customHeight="1" x14ac:dyDescent="0.2">
      <c r="A645" s="87"/>
      <c r="B645" s="87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spans="1:26" ht="15.75" customHeight="1" x14ac:dyDescent="0.2">
      <c r="A646" s="87"/>
      <c r="B646" s="87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spans="1:26" ht="15.75" customHeight="1" x14ac:dyDescent="0.2">
      <c r="A647" s="87"/>
      <c r="B647" s="87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spans="1:26" ht="15.75" customHeight="1" x14ac:dyDescent="0.2">
      <c r="A648" s="87"/>
      <c r="B648" s="87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spans="1:26" ht="15.75" customHeight="1" x14ac:dyDescent="0.2">
      <c r="A649" s="87"/>
      <c r="B649" s="87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spans="1:26" ht="15.75" customHeight="1" x14ac:dyDescent="0.2">
      <c r="A650" s="87"/>
      <c r="B650" s="87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spans="1:26" ht="15.75" customHeight="1" x14ac:dyDescent="0.2">
      <c r="A651" s="87"/>
      <c r="B651" s="87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spans="1:26" ht="15.75" customHeight="1" x14ac:dyDescent="0.2">
      <c r="A652" s="87"/>
      <c r="B652" s="87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spans="1:26" ht="15.75" customHeight="1" x14ac:dyDescent="0.2">
      <c r="A653" s="87"/>
      <c r="B653" s="87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spans="1:26" ht="15.75" customHeight="1" x14ac:dyDescent="0.2">
      <c r="A654" s="87"/>
      <c r="B654" s="87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spans="1:26" ht="15.75" customHeight="1" x14ac:dyDescent="0.2">
      <c r="A655" s="87"/>
      <c r="B655" s="87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spans="1:26" ht="15.75" customHeight="1" x14ac:dyDescent="0.2">
      <c r="A656" s="87"/>
      <c r="B656" s="87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spans="1:26" ht="15.75" customHeight="1" x14ac:dyDescent="0.2">
      <c r="A657" s="87"/>
      <c r="B657" s="87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spans="1:26" ht="15.75" customHeight="1" x14ac:dyDescent="0.2">
      <c r="A658" s="87"/>
      <c r="B658" s="87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spans="1:26" ht="15.75" customHeight="1" x14ac:dyDescent="0.2">
      <c r="A659" s="87"/>
      <c r="B659" s="87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spans="1:26" ht="15.75" customHeight="1" x14ac:dyDescent="0.2">
      <c r="A660" s="87"/>
      <c r="B660" s="87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spans="1:26" ht="15.75" customHeight="1" x14ac:dyDescent="0.2">
      <c r="A661" s="87"/>
      <c r="B661" s="87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spans="1:26" ht="15.75" customHeight="1" x14ac:dyDescent="0.2">
      <c r="A662" s="87"/>
      <c r="B662" s="87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spans="1:26" ht="15.75" customHeight="1" x14ac:dyDescent="0.2">
      <c r="A663" s="87"/>
      <c r="B663" s="87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spans="1:26" ht="15.75" customHeight="1" x14ac:dyDescent="0.2">
      <c r="A664" s="87"/>
      <c r="B664" s="87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spans="1:26" ht="15.75" customHeight="1" x14ac:dyDescent="0.2">
      <c r="A665" s="87"/>
      <c r="B665" s="87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spans="1:26" ht="15.75" customHeight="1" x14ac:dyDescent="0.2">
      <c r="A666" s="87"/>
      <c r="B666" s="87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spans="1:26" ht="15.75" customHeight="1" x14ac:dyDescent="0.2">
      <c r="A667" s="87"/>
      <c r="B667" s="87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spans="1:26" ht="15.75" customHeight="1" x14ac:dyDescent="0.2">
      <c r="A668" s="87"/>
      <c r="B668" s="87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spans="1:26" ht="15.75" customHeight="1" x14ac:dyDescent="0.2">
      <c r="A669" s="87"/>
      <c r="B669" s="87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spans="1:26" ht="15.75" customHeight="1" x14ac:dyDescent="0.2">
      <c r="A670" s="87"/>
      <c r="B670" s="87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spans="1:26" ht="15.75" customHeight="1" x14ac:dyDescent="0.2">
      <c r="A671" s="87"/>
      <c r="B671" s="87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spans="1:26" ht="15.75" customHeight="1" x14ac:dyDescent="0.2">
      <c r="A672" s="87"/>
      <c r="B672" s="87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spans="1:26" ht="15.75" customHeight="1" x14ac:dyDescent="0.2">
      <c r="A673" s="87"/>
      <c r="B673" s="87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spans="1:26" ht="15.75" customHeight="1" x14ac:dyDescent="0.2">
      <c r="A674" s="87"/>
      <c r="B674" s="87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spans="1:26" ht="15.75" customHeight="1" x14ac:dyDescent="0.2">
      <c r="A675" s="87"/>
      <c r="B675" s="87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spans="1:26" ht="15.75" customHeight="1" x14ac:dyDescent="0.2">
      <c r="A676" s="87"/>
      <c r="B676" s="87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spans="1:26" ht="15.75" customHeight="1" x14ac:dyDescent="0.2">
      <c r="A677" s="87"/>
      <c r="B677" s="87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spans="1:26" ht="15.75" customHeight="1" x14ac:dyDescent="0.2">
      <c r="A678" s="87"/>
      <c r="B678" s="87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spans="1:26" ht="15.75" customHeight="1" x14ac:dyDescent="0.2">
      <c r="A679" s="87"/>
      <c r="B679" s="87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spans="1:26" ht="15.75" customHeight="1" x14ac:dyDescent="0.2">
      <c r="A680" s="87"/>
      <c r="B680" s="87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spans="1:26" ht="15.75" customHeight="1" x14ac:dyDescent="0.2">
      <c r="A681" s="87"/>
      <c r="B681" s="87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spans="1:26" ht="15.75" customHeight="1" x14ac:dyDescent="0.2">
      <c r="A682" s="87"/>
      <c r="B682" s="87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spans="1:26" ht="15.75" customHeight="1" x14ac:dyDescent="0.2">
      <c r="A683" s="87"/>
      <c r="B683" s="87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spans="1:26" ht="15.75" customHeight="1" x14ac:dyDescent="0.2">
      <c r="A684" s="87"/>
      <c r="B684" s="87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spans="1:26" ht="15.75" customHeight="1" x14ac:dyDescent="0.2">
      <c r="A685" s="87"/>
      <c r="B685" s="87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spans="1:26" ht="15.75" customHeight="1" x14ac:dyDescent="0.2">
      <c r="A686" s="87"/>
      <c r="B686" s="87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spans="1:26" ht="15.75" customHeight="1" x14ac:dyDescent="0.2">
      <c r="A687" s="87"/>
      <c r="B687" s="87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spans="1:26" ht="15.75" customHeight="1" x14ac:dyDescent="0.2">
      <c r="A688" s="87"/>
      <c r="B688" s="87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spans="1:26" ht="15.75" customHeight="1" x14ac:dyDescent="0.2">
      <c r="A689" s="87"/>
      <c r="B689" s="87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spans="1:26" ht="15.75" customHeight="1" x14ac:dyDescent="0.2">
      <c r="A690" s="87"/>
      <c r="B690" s="87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spans="1:26" ht="15.75" customHeight="1" x14ac:dyDescent="0.2">
      <c r="A691" s="87"/>
      <c r="B691" s="87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spans="1:26" ht="15.75" customHeight="1" x14ac:dyDescent="0.2">
      <c r="A692" s="87"/>
      <c r="B692" s="87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spans="1:26" ht="15.75" customHeight="1" x14ac:dyDescent="0.2">
      <c r="A693" s="87"/>
      <c r="B693" s="87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spans="1:26" ht="15.75" customHeight="1" x14ac:dyDescent="0.2">
      <c r="A694" s="87"/>
      <c r="B694" s="87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spans="1:26" ht="15.75" customHeight="1" x14ac:dyDescent="0.2">
      <c r="A695" s="87"/>
      <c r="B695" s="87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spans="1:26" ht="15.75" customHeight="1" x14ac:dyDescent="0.2">
      <c r="A696" s="87"/>
      <c r="B696" s="87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spans="1:26" ht="15.75" customHeight="1" x14ac:dyDescent="0.2">
      <c r="A697" s="87"/>
      <c r="B697" s="87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spans="1:26" ht="15.75" customHeight="1" x14ac:dyDescent="0.2">
      <c r="A698" s="87"/>
      <c r="B698" s="87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spans="1:26" ht="15.75" customHeight="1" x14ac:dyDescent="0.2">
      <c r="A699" s="87"/>
      <c r="B699" s="87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spans="1:26" ht="15.75" customHeight="1" x14ac:dyDescent="0.2">
      <c r="A700" s="87"/>
      <c r="B700" s="87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spans="1:26" ht="15.75" customHeight="1" x14ac:dyDescent="0.2">
      <c r="A701" s="87"/>
      <c r="B701" s="87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spans="1:26" ht="15.75" customHeight="1" x14ac:dyDescent="0.2">
      <c r="A702" s="87"/>
      <c r="B702" s="87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spans="1:26" ht="15.75" customHeight="1" x14ac:dyDescent="0.2">
      <c r="A703" s="87"/>
      <c r="B703" s="87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spans="1:26" ht="15.75" customHeight="1" x14ac:dyDescent="0.2">
      <c r="A704" s="87"/>
      <c r="B704" s="87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spans="1:26" ht="15.75" customHeight="1" x14ac:dyDescent="0.2">
      <c r="A705" s="87"/>
      <c r="B705" s="87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spans="1:26" ht="15.75" customHeight="1" x14ac:dyDescent="0.2">
      <c r="A706" s="87"/>
      <c r="B706" s="87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spans="1:26" ht="15.75" customHeight="1" x14ac:dyDescent="0.2">
      <c r="A707" s="87"/>
      <c r="B707" s="87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spans="1:26" ht="15.75" customHeight="1" x14ac:dyDescent="0.2">
      <c r="A708" s="87"/>
      <c r="B708" s="87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spans="1:26" ht="15.75" customHeight="1" x14ac:dyDescent="0.2">
      <c r="A709" s="87"/>
      <c r="B709" s="87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spans="1:26" ht="15.75" customHeight="1" x14ac:dyDescent="0.2">
      <c r="A710" s="87"/>
      <c r="B710" s="87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spans="1:26" ht="15.75" customHeight="1" x14ac:dyDescent="0.2">
      <c r="A711" s="87"/>
      <c r="B711" s="87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spans="1:26" ht="15.75" customHeight="1" x14ac:dyDescent="0.2">
      <c r="A712" s="87"/>
      <c r="B712" s="87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spans="1:26" ht="15.75" customHeight="1" x14ac:dyDescent="0.2">
      <c r="A713" s="87"/>
      <c r="B713" s="87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spans="1:26" ht="15.75" customHeight="1" x14ac:dyDescent="0.2">
      <c r="A714" s="87"/>
      <c r="B714" s="87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spans="1:26" ht="15.75" customHeight="1" x14ac:dyDescent="0.2">
      <c r="A715" s="87"/>
      <c r="B715" s="87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spans="1:26" ht="15.75" customHeight="1" x14ac:dyDescent="0.2">
      <c r="A716" s="87"/>
      <c r="B716" s="87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spans="1:26" ht="15.75" customHeight="1" x14ac:dyDescent="0.2">
      <c r="A717" s="87"/>
      <c r="B717" s="87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spans="1:26" ht="15.75" customHeight="1" x14ac:dyDescent="0.2">
      <c r="A718" s="87"/>
      <c r="B718" s="87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spans="1:26" ht="15.75" customHeight="1" x14ac:dyDescent="0.2">
      <c r="A719" s="87"/>
      <c r="B719" s="87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spans="1:26" ht="15.75" customHeight="1" x14ac:dyDescent="0.2">
      <c r="A720" s="87"/>
      <c r="B720" s="87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spans="1:26" ht="15.75" customHeight="1" x14ac:dyDescent="0.2">
      <c r="A721" s="87"/>
      <c r="B721" s="87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spans="1:26" ht="15.75" customHeight="1" x14ac:dyDescent="0.2">
      <c r="A722" s="87"/>
      <c r="B722" s="87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spans="1:26" ht="15.75" customHeight="1" x14ac:dyDescent="0.2">
      <c r="A723" s="87"/>
      <c r="B723" s="87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spans="1:26" ht="15.75" customHeight="1" x14ac:dyDescent="0.2">
      <c r="A724" s="87"/>
      <c r="B724" s="87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spans="1:26" ht="15.75" customHeight="1" x14ac:dyDescent="0.2">
      <c r="A725" s="87"/>
      <c r="B725" s="87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spans="1:26" ht="15.75" customHeight="1" x14ac:dyDescent="0.2">
      <c r="A726" s="87"/>
      <c r="B726" s="87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spans="1:26" ht="15.75" customHeight="1" x14ac:dyDescent="0.2">
      <c r="A727" s="87"/>
      <c r="B727" s="87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spans="1:26" ht="15.75" customHeight="1" x14ac:dyDescent="0.2">
      <c r="A728" s="87"/>
      <c r="B728" s="87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spans="1:26" ht="15.75" customHeight="1" x14ac:dyDescent="0.2">
      <c r="A729" s="87"/>
      <c r="B729" s="87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spans="1:26" ht="15.75" customHeight="1" x14ac:dyDescent="0.2">
      <c r="A730" s="87"/>
      <c r="B730" s="87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spans="1:26" ht="15.75" customHeight="1" x14ac:dyDescent="0.2">
      <c r="A731" s="87"/>
      <c r="B731" s="87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spans="1:26" ht="15.75" customHeight="1" x14ac:dyDescent="0.2">
      <c r="A732" s="87"/>
      <c r="B732" s="87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spans="1:26" ht="15.75" customHeight="1" x14ac:dyDescent="0.2">
      <c r="A733" s="87"/>
      <c r="B733" s="87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spans="1:26" ht="15.75" customHeight="1" x14ac:dyDescent="0.2">
      <c r="A734" s="87"/>
      <c r="B734" s="87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spans="1:26" ht="15.75" customHeight="1" x14ac:dyDescent="0.2">
      <c r="A735" s="87"/>
      <c r="B735" s="87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spans="1:26" ht="15.75" customHeight="1" x14ac:dyDescent="0.2">
      <c r="A736" s="87"/>
      <c r="B736" s="87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spans="1:26" ht="15.75" customHeight="1" x14ac:dyDescent="0.2">
      <c r="A737" s="87"/>
      <c r="B737" s="87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spans="1:26" ht="15.75" customHeight="1" x14ac:dyDescent="0.2">
      <c r="A738" s="87"/>
      <c r="B738" s="87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spans="1:26" ht="15.75" customHeight="1" x14ac:dyDescent="0.2">
      <c r="A739" s="87"/>
      <c r="B739" s="87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spans="1:26" ht="15.75" customHeight="1" x14ac:dyDescent="0.2">
      <c r="A740" s="87"/>
      <c r="B740" s="87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spans="1:26" ht="15.75" customHeight="1" x14ac:dyDescent="0.2">
      <c r="A741" s="87"/>
      <c r="B741" s="87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spans="1:26" ht="15.75" customHeight="1" x14ac:dyDescent="0.2">
      <c r="A742" s="87"/>
      <c r="B742" s="87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spans="1:26" ht="15.75" customHeight="1" x14ac:dyDescent="0.2">
      <c r="A743" s="87"/>
      <c r="B743" s="87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spans="1:26" ht="15.75" customHeight="1" x14ac:dyDescent="0.2">
      <c r="A744" s="87"/>
      <c r="B744" s="87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spans="1:26" ht="15.75" customHeight="1" x14ac:dyDescent="0.2">
      <c r="A745" s="87"/>
      <c r="B745" s="87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spans="1:26" ht="15.75" customHeight="1" x14ac:dyDescent="0.2">
      <c r="A746" s="87"/>
      <c r="B746" s="87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spans="1:26" ht="15.75" customHeight="1" x14ac:dyDescent="0.2">
      <c r="A747" s="87"/>
      <c r="B747" s="87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spans="1:26" ht="15.75" customHeight="1" x14ac:dyDescent="0.2">
      <c r="A748" s="87"/>
      <c r="B748" s="87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spans="1:26" ht="15.75" customHeight="1" x14ac:dyDescent="0.2">
      <c r="A749" s="87"/>
      <c r="B749" s="87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spans="1:26" ht="15.75" customHeight="1" x14ac:dyDescent="0.2">
      <c r="A750" s="87"/>
      <c r="B750" s="87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spans="1:26" ht="15.75" customHeight="1" x14ac:dyDescent="0.2">
      <c r="A751" s="87"/>
      <c r="B751" s="87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spans="1:26" ht="15.75" customHeight="1" x14ac:dyDescent="0.2">
      <c r="A752" s="87"/>
      <c r="B752" s="87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spans="1:26" ht="15.75" customHeight="1" x14ac:dyDescent="0.2">
      <c r="A753" s="87"/>
      <c r="B753" s="87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spans="1:26" ht="15.75" customHeight="1" x14ac:dyDescent="0.2">
      <c r="A754" s="87"/>
      <c r="B754" s="87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spans="1:26" ht="15.75" customHeight="1" x14ac:dyDescent="0.2">
      <c r="A755" s="87"/>
      <c r="B755" s="87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spans="1:26" ht="15.75" customHeight="1" x14ac:dyDescent="0.2">
      <c r="A756" s="87"/>
      <c r="B756" s="87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spans="1:26" ht="15.75" customHeight="1" x14ac:dyDescent="0.2">
      <c r="A757" s="87"/>
      <c r="B757" s="87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spans="1:26" ht="15.75" customHeight="1" x14ac:dyDescent="0.2">
      <c r="A758" s="87"/>
      <c r="B758" s="87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spans="1:26" ht="15.75" customHeight="1" x14ac:dyDescent="0.2">
      <c r="A759" s="87"/>
      <c r="B759" s="87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spans="1:26" ht="15.75" customHeight="1" x14ac:dyDescent="0.2">
      <c r="A760" s="87"/>
      <c r="B760" s="87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spans="1:26" ht="15.75" customHeight="1" x14ac:dyDescent="0.2">
      <c r="A761" s="87"/>
      <c r="B761" s="87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spans="1:26" ht="15.75" customHeight="1" x14ac:dyDescent="0.2">
      <c r="A762" s="87"/>
      <c r="B762" s="87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spans="1:26" ht="15.75" customHeight="1" x14ac:dyDescent="0.2">
      <c r="A763" s="87"/>
      <c r="B763" s="87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spans="1:26" ht="15.75" customHeight="1" x14ac:dyDescent="0.2">
      <c r="A764" s="87"/>
      <c r="B764" s="87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spans="1:26" ht="15.75" customHeight="1" x14ac:dyDescent="0.2">
      <c r="A765" s="87"/>
      <c r="B765" s="87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spans="1:26" ht="15.75" customHeight="1" x14ac:dyDescent="0.2">
      <c r="A766" s="87"/>
      <c r="B766" s="87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spans="1:26" ht="15.75" customHeight="1" x14ac:dyDescent="0.2">
      <c r="A767" s="87"/>
      <c r="B767" s="87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spans="1:26" ht="15.75" customHeight="1" x14ac:dyDescent="0.2">
      <c r="A768" s="87"/>
      <c r="B768" s="87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spans="1:26" ht="15.75" customHeight="1" x14ac:dyDescent="0.2">
      <c r="A769" s="87"/>
      <c r="B769" s="87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spans="1:26" ht="15.75" customHeight="1" x14ac:dyDescent="0.2">
      <c r="A770" s="87"/>
      <c r="B770" s="87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spans="1:26" ht="15.75" customHeight="1" x14ac:dyDescent="0.2">
      <c r="A771" s="87"/>
      <c r="B771" s="87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spans="1:26" ht="15.75" customHeight="1" x14ac:dyDescent="0.2">
      <c r="A772" s="87"/>
      <c r="B772" s="87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spans="1:26" ht="15.75" customHeight="1" x14ac:dyDescent="0.2">
      <c r="A773" s="87"/>
      <c r="B773" s="87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spans="1:26" ht="15.75" customHeight="1" x14ac:dyDescent="0.2">
      <c r="A774" s="87"/>
      <c r="B774" s="87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spans="1:26" ht="15.75" customHeight="1" x14ac:dyDescent="0.2">
      <c r="A775" s="87"/>
      <c r="B775" s="87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spans="1:26" ht="15.75" customHeight="1" x14ac:dyDescent="0.2">
      <c r="A776" s="87"/>
      <c r="B776" s="87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spans="1:26" ht="15.75" customHeight="1" x14ac:dyDescent="0.2">
      <c r="A777" s="87"/>
      <c r="B777" s="87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spans="1:26" ht="15.75" customHeight="1" x14ac:dyDescent="0.2">
      <c r="A778" s="87"/>
      <c r="B778" s="87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spans="1:26" ht="15.75" customHeight="1" x14ac:dyDescent="0.2">
      <c r="A779" s="87"/>
      <c r="B779" s="87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spans="1:26" ht="15.75" customHeight="1" x14ac:dyDescent="0.2">
      <c r="A780" s="87"/>
      <c r="B780" s="87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spans="1:26" ht="15.75" customHeight="1" x14ac:dyDescent="0.2">
      <c r="A781" s="87"/>
      <c r="B781" s="87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spans="1:26" ht="15.75" customHeight="1" x14ac:dyDescent="0.2">
      <c r="A782" s="87"/>
      <c r="B782" s="87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spans="1:26" ht="15.75" customHeight="1" x14ac:dyDescent="0.2">
      <c r="A783" s="87"/>
      <c r="B783" s="87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spans="1:26" ht="15.75" customHeight="1" x14ac:dyDescent="0.2">
      <c r="A784" s="87"/>
      <c r="B784" s="87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spans="1:26" ht="15.75" customHeight="1" x14ac:dyDescent="0.2">
      <c r="A785" s="87"/>
      <c r="B785" s="87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spans="1:26" ht="15.75" customHeight="1" x14ac:dyDescent="0.2">
      <c r="A786" s="87"/>
      <c r="B786" s="87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spans="1:26" ht="15.75" customHeight="1" x14ac:dyDescent="0.2">
      <c r="A787" s="87"/>
      <c r="B787" s="87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spans="1:26" ht="15.75" customHeight="1" x14ac:dyDescent="0.2">
      <c r="A788" s="87"/>
      <c r="B788" s="87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spans="1:26" ht="15.75" customHeight="1" x14ac:dyDescent="0.2">
      <c r="A789" s="87"/>
      <c r="B789" s="87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spans="1:26" ht="15.75" customHeight="1" x14ac:dyDescent="0.2">
      <c r="A790" s="87"/>
      <c r="B790" s="87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spans="1:26" ht="15.75" customHeight="1" x14ac:dyDescent="0.2">
      <c r="A791" s="87"/>
      <c r="B791" s="87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spans="1:26" ht="15.75" customHeight="1" x14ac:dyDescent="0.2">
      <c r="A792" s="87"/>
      <c r="B792" s="87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spans="1:26" ht="15.75" customHeight="1" x14ac:dyDescent="0.2">
      <c r="A793" s="87"/>
      <c r="B793" s="87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spans="1:26" ht="15.75" customHeight="1" x14ac:dyDescent="0.2">
      <c r="A794" s="87"/>
      <c r="B794" s="87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spans="1:26" ht="15.75" customHeight="1" x14ac:dyDescent="0.2">
      <c r="A795" s="87"/>
      <c r="B795" s="87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spans="1:26" ht="15.75" customHeight="1" x14ac:dyDescent="0.2">
      <c r="A796" s="87"/>
      <c r="B796" s="87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spans="1:26" ht="15.75" customHeight="1" x14ac:dyDescent="0.2">
      <c r="A797" s="87"/>
      <c r="B797" s="87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spans="1:26" ht="15.75" customHeight="1" x14ac:dyDescent="0.2">
      <c r="A798" s="87"/>
      <c r="B798" s="87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spans="1:26" ht="15.75" customHeight="1" x14ac:dyDescent="0.2">
      <c r="A799" s="87"/>
      <c r="B799" s="87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spans="1:26" ht="15.75" customHeight="1" x14ac:dyDescent="0.2">
      <c r="A800" s="87"/>
      <c r="B800" s="87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spans="1:26" ht="15.75" customHeight="1" x14ac:dyDescent="0.2">
      <c r="A801" s="87"/>
      <c r="B801" s="87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spans="1:26" ht="15.75" customHeight="1" x14ac:dyDescent="0.2">
      <c r="A802" s="87"/>
      <c r="B802" s="87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spans="1:26" ht="15.75" customHeight="1" x14ac:dyDescent="0.2">
      <c r="A803" s="87"/>
      <c r="B803" s="87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spans="1:26" ht="15.75" customHeight="1" x14ac:dyDescent="0.2">
      <c r="A804" s="87"/>
      <c r="B804" s="87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spans="1:26" ht="15.75" customHeight="1" x14ac:dyDescent="0.2">
      <c r="A805" s="87"/>
      <c r="B805" s="87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spans="1:26" ht="15.75" customHeight="1" x14ac:dyDescent="0.2">
      <c r="A806" s="87"/>
      <c r="B806" s="87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spans="1:26" ht="15.75" customHeight="1" x14ac:dyDescent="0.2">
      <c r="A807" s="87"/>
      <c r="B807" s="87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spans="1:26" ht="15.75" customHeight="1" x14ac:dyDescent="0.2">
      <c r="A808" s="87"/>
      <c r="B808" s="87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spans="1:26" ht="15.75" customHeight="1" x14ac:dyDescent="0.2">
      <c r="A809" s="87"/>
      <c r="B809" s="87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spans="1:26" ht="15.75" customHeight="1" x14ac:dyDescent="0.2">
      <c r="A810" s="87"/>
      <c r="B810" s="87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spans="1:26" ht="15.75" customHeight="1" x14ac:dyDescent="0.2">
      <c r="A811" s="87"/>
      <c r="B811" s="87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spans="1:26" ht="15.75" customHeight="1" x14ac:dyDescent="0.2">
      <c r="A812" s="87"/>
      <c r="B812" s="87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spans="1:26" ht="15.75" customHeight="1" x14ac:dyDescent="0.2">
      <c r="A813" s="87"/>
      <c r="B813" s="87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spans="1:26" ht="15.75" customHeight="1" x14ac:dyDescent="0.2">
      <c r="A814" s="87"/>
      <c r="B814" s="87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spans="1:26" ht="15.75" customHeight="1" x14ac:dyDescent="0.2">
      <c r="A815" s="87"/>
      <c r="B815" s="87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spans="1:26" ht="15.75" customHeight="1" x14ac:dyDescent="0.2">
      <c r="A816" s="87"/>
      <c r="B816" s="87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spans="1:26" ht="15.75" customHeight="1" x14ac:dyDescent="0.2">
      <c r="A817" s="87"/>
      <c r="B817" s="87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spans="1:26" ht="15.75" customHeight="1" x14ac:dyDescent="0.2">
      <c r="A818" s="87"/>
      <c r="B818" s="87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spans="1:26" ht="15.75" customHeight="1" x14ac:dyDescent="0.2">
      <c r="A819" s="87"/>
      <c r="B819" s="87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spans="1:26" ht="15.75" customHeight="1" x14ac:dyDescent="0.2">
      <c r="A820" s="87"/>
      <c r="B820" s="87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spans="1:26" ht="15.75" customHeight="1" x14ac:dyDescent="0.2">
      <c r="A821" s="87"/>
      <c r="B821" s="87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spans="1:26" ht="15.75" customHeight="1" x14ac:dyDescent="0.2">
      <c r="A822" s="87"/>
      <c r="B822" s="87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spans="1:26" ht="15.75" customHeight="1" x14ac:dyDescent="0.2">
      <c r="A823" s="87"/>
      <c r="B823" s="87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spans="1:26" ht="15.75" customHeight="1" x14ac:dyDescent="0.2">
      <c r="A824" s="87"/>
      <c r="B824" s="87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spans="1:26" ht="15.75" customHeight="1" x14ac:dyDescent="0.2">
      <c r="A825" s="87"/>
      <c r="B825" s="87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spans="1:26" ht="15.75" customHeight="1" x14ac:dyDescent="0.2">
      <c r="A826" s="87"/>
      <c r="B826" s="87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spans="1:26" ht="15.75" customHeight="1" x14ac:dyDescent="0.2">
      <c r="A827" s="87"/>
      <c r="B827" s="87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spans="1:26" ht="15.75" customHeight="1" x14ac:dyDescent="0.2">
      <c r="A828" s="87"/>
      <c r="B828" s="87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spans="1:26" ht="15.75" customHeight="1" x14ac:dyDescent="0.2">
      <c r="A829" s="87"/>
      <c r="B829" s="87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spans="1:26" ht="15.75" customHeight="1" x14ac:dyDescent="0.2">
      <c r="A830" s="87"/>
      <c r="B830" s="87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spans="1:26" ht="15.75" customHeight="1" x14ac:dyDescent="0.2">
      <c r="A831" s="87"/>
      <c r="B831" s="87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spans="1:26" ht="15.75" customHeight="1" x14ac:dyDescent="0.2">
      <c r="A832" s="87"/>
      <c r="B832" s="87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spans="1:26" ht="15.75" customHeight="1" x14ac:dyDescent="0.2">
      <c r="A833" s="87"/>
      <c r="B833" s="87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spans="1:26" ht="15.75" customHeight="1" x14ac:dyDescent="0.2">
      <c r="A834" s="87"/>
      <c r="B834" s="87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spans="1:26" ht="15.75" customHeight="1" x14ac:dyDescent="0.2">
      <c r="A835" s="87"/>
      <c r="B835" s="87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spans="1:26" ht="15.75" customHeight="1" x14ac:dyDescent="0.2">
      <c r="A836" s="87"/>
      <c r="B836" s="87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spans="1:26" ht="15.75" customHeight="1" x14ac:dyDescent="0.2">
      <c r="A837" s="87"/>
      <c r="B837" s="87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spans="1:26" ht="15.75" customHeight="1" x14ac:dyDescent="0.2">
      <c r="A838" s="87"/>
      <c r="B838" s="87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spans="1:26" ht="15.75" customHeight="1" x14ac:dyDescent="0.2">
      <c r="A839" s="87"/>
      <c r="B839" s="87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spans="1:26" ht="15.75" customHeight="1" x14ac:dyDescent="0.2">
      <c r="A840" s="87"/>
      <c r="B840" s="87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spans="1:26" ht="15.75" customHeight="1" x14ac:dyDescent="0.2">
      <c r="A841" s="87"/>
      <c r="B841" s="87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spans="1:26" ht="15.75" customHeight="1" x14ac:dyDescent="0.2">
      <c r="A842" s="87"/>
      <c r="B842" s="87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spans="1:26" ht="15.75" customHeight="1" x14ac:dyDescent="0.2">
      <c r="A843" s="87"/>
      <c r="B843" s="87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spans="1:26" ht="15.75" customHeight="1" x14ac:dyDescent="0.2">
      <c r="A844" s="87"/>
      <c r="B844" s="87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spans="1:26" ht="15.75" customHeight="1" x14ac:dyDescent="0.2">
      <c r="A845" s="87"/>
      <c r="B845" s="87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spans="1:26" ht="15.75" customHeight="1" x14ac:dyDescent="0.2">
      <c r="A846" s="87"/>
      <c r="B846" s="87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spans="1:26" ht="15.75" customHeight="1" x14ac:dyDescent="0.2">
      <c r="A847" s="87"/>
      <c r="B847" s="87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spans="1:26" ht="15.75" customHeight="1" x14ac:dyDescent="0.2">
      <c r="A848" s="87"/>
      <c r="B848" s="87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spans="1:26" ht="15.75" customHeight="1" x14ac:dyDescent="0.2">
      <c r="A849" s="87"/>
      <c r="B849" s="87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spans="1:26" ht="15.75" customHeight="1" x14ac:dyDescent="0.2">
      <c r="A850" s="87"/>
      <c r="B850" s="87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spans="1:26" ht="15.75" customHeight="1" x14ac:dyDescent="0.2">
      <c r="A851" s="87"/>
      <c r="B851" s="87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spans="1:26" ht="15.75" customHeight="1" x14ac:dyDescent="0.2">
      <c r="A852" s="87"/>
      <c r="B852" s="87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spans="1:26" ht="15.75" customHeight="1" x14ac:dyDescent="0.2">
      <c r="A853" s="87"/>
      <c r="B853" s="87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spans="1:26" ht="15.75" customHeight="1" x14ac:dyDescent="0.2">
      <c r="A854" s="87"/>
      <c r="B854" s="87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spans="1:26" ht="15.75" customHeight="1" x14ac:dyDescent="0.2">
      <c r="A855" s="87"/>
      <c r="B855" s="87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spans="1:26" ht="15.75" customHeight="1" x14ac:dyDescent="0.2">
      <c r="A856" s="87"/>
      <c r="B856" s="87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spans="1:26" ht="15.75" customHeight="1" x14ac:dyDescent="0.2">
      <c r="A857" s="87"/>
      <c r="B857" s="87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spans="1:26" ht="15.75" customHeight="1" x14ac:dyDescent="0.2">
      <c r="A858" s="87"/>
      <c r="B858" s="87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spans="1:26" ht="15.75" customHeight="1" x14ac:dyDescent="0.2">
      <c r="A859" s="87"/>
      <c r="B859" s="87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spans="1:26" ht="15.75" customHeight="1" x14ac:dyDescent="0.2">
      <c r="A860" s="87"/>
      <c r="B860" s="87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spans="1:26" ht="15.75" customHeight="1" x14ac:dyDescent="0.2">
      <c r="A861" s="87"/>
      <c r="B861" s="87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spans="1:26" ht="15.75" customHeight="1" x14ac:dyDescent="0.2">
      <c r="A862" s="87"/>
      <c r="B862" s="87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spans="1:26" ht="15.75" customHeight="1" x14ac:dyDescent="0.2">
      <c r="A863" s="87"/>
      <c r="B863" s="87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spans="1:26" ht="15.75" customHeight="1" x14ac:dyDescent="0.2">
      <c r="A864" s="87"/>
      <c r="B864" s="87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spans="1:26" ht="15.75" customHeight="1" x14ac:dyDescent="0.2">
      <c r="A865" s="87"/>
      <c r="B865" s="87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spans="1:26" ht="15.75" customHeight="1" x14ac:dyDescent="0.2">
      <c r="A866" s="87"/>
      <c r="B866" s="87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spans="1:26" ht="15.75" customHeight="1" x14ac:dyDescent="0.2">
      <c r="A867" s="87"/>
      <c r="B867" s="87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spans="1:26" ht="15.75" customHeight="1" x14ac:dyDescent="0.2">
      <c r="A868" s="87"/>
      <c r="B868" s="87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spans="1:26" ht="15.75" customHeight="1" x14ac:dyDescent="0.2">
      <c r="A869" s="87"/>
      <c r="B869" s="87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spans="1:26" ht="15.75" customHeight="1" x14ac:dyDescent="0.2">
      <c r="A870" s="87"/>
      <c r="B870" s="87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spans="1:26" ht="15.75" customHeight="1" x14ac:dyDescent="0.2">
      <c r="A871" s="87"/>
      <c r="B871" s="87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spans="1:26" ht="15.75" customHeight="1" x14ac:dyDescent="0.2">
      <c r="A872" s="87"/>
      <c r="B872" s="87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spans="1:26" ht="15.75" customHeight="1" x14ac:dyDescent="0.2">
      <c r="A873" s="87"/>
      <c r="B873" s="87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spans="1:26" ht="15.75" customHeight="1" x14ac:dyDescent="0.2">
      <c r="A874" s="87"/>
      <c r="B874" s="87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spans="1:26" ht="15.75" customHeight="1" x14ac:dyDescent="0.2">
      <c r="A875" s="87"/>
      <c r="B875" s="87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spans="1:26" ht="15.75" customHeight="1" x14ac:dyDescent="0.2">
      <c r="A876" s="87"/>
      <c r="B876" s="87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spans="1:26" ht="15.75" customHeight="1" x14ac:dyDescent="0.2">
      <c r="A877" s="87"/>
      <c r="B877" s="87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spans="1:26" ht="15.75" customHeight="1" x14ac:dyDescent="0.2">
      <c r="A878" s="87"/>
      <c r="B878" s="87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spans="1:26" ht="15.75" customHeight="1" x14ac:dyDescent="0.2">
      <c r="A879" s="87"/>
      <c r="B879" s="87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spans="1:26" ht="15.75" customHeight="1" x14ac:dyDescent="0.2">
      <c r="A880" s="87"/>
      <c r="B880" s="87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spans="1:26" ht="15.75" customHeight="1" x14ac:dyDescent="0.2">
      <c r="A881" s="87"/>
      <c r="B881" s="87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spans="1:26" ht="15.75" customHeight="1" x14ac:dyDescent="0.2">
      <c r="A882" s="87"/>
      <c r="B882" s="87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spans="1:26" ht="15.75" customHeight="1" x14ac:dyDescent="0.2">
      <c r="A883" s="87"/>
      <c r="B883" s="87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spans="1:26" ht="15.75" customHeight="1" x14ac:dyDescent="0.2">
      <c r="A884" s="87"/>
      <c r="B884" s="87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spans="1:26" ht="15.75" customHeight="1" x14ac:dyDescent="0.2">
      <c r="A885" s="87"/>
      <c r="B885" s="87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spans="1:26" ht="15.75" customHeight="1" x14ac:dyDescent="0.2">
      <c r="A886" s="87"/>
      <c r="B886" s="87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spans="1:26" ht="15.75" customHeight="1" x14ac:dyDescent="0.2">
      <c r="A887" s="87"/>
      <c r="B887" s="87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spans="1:26" ht="15.75" customHeight="1" x14ac:dyDescent="0.2">
      <c r="A888" s="87"/>
      <c r="B888" s="87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spans="1:26" ht="15.75" customHeight="1" x14ac:dyDescent="0.2">
      <c r="A889" s="87"/>
      <c r="B889" s="87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spans="1:26" ht="15.75" customHeight="1" x14ac:dyDescent="0.2">
      <c r="A890" s="87"/>
      <c r="B890" s="87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spans="1:26" ht="15.75" customHeight="1" x14ac:dyDescent="0.2">
      <c r="A891" s="87"/>
      <c r="B891" s="87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spans="1:26" ht="15.75" customHeight="1" x14ac:dyDescent="0.2">
      <c r="A892" s="87"/>
      <c r="B892" s="87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spans="1:26" ht="15.75" customHeight="1" x14ac:dyDescent="0.2">
      <c r="A893" s="87"/>
      <c r="B893" s="87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spans="1:26" ht="15.75" customHeight="1" x14ac:dyDescent="0.2">
      <c r="A894" s="87"/>
      <c r="B894" s="87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spans="1:26" ht="15.75" customHeight="1" x14ac:dyDescent="0.2">
      <c r="A895" s="87"/>
      <c r="B895" s="87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spans="1:26" ht="15.75" customHeight="1" x14ac:dyDescent="0.2">
      <c r="A896" s="87"/>
      <c r="B896" s="87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spans="1:26" ht="15.75" customHeight="1" x14ac:dyDescent="0.2">
      <c r="A897" s="87"/>
      <c r="B897" s="87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spans="1:26" ht="15.75" customHeight="1" x14ac:dyDescent="0.2">
      <c r="A898" s="87"/>
      <c r="B898" s="87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spans="1:26" ht="15.75" customHeight="1" x14ac:dyDescent="0.2">
      <c r="A899" s="87"/>
      <c r="B899" s="87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spans="1:26" ht="15.75" customHeight="1" x14ac:dyDescent="0.2">
      <c r="A900" s="87"/>
      <c r="B900" s="87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spans="1:26" ht="15.75" customHeight="1" x14ac:dyDescent="0.2">
      <c r="A901" s="87"/>
      <c r="B901" s="87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spans="1:26" ht="15.75" customHeight="1" x14ac:dyDescent="0.2">
      <c r="A902" s="87"/>
      <c r="B902" s="87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spans="1:26" ht="15.75" customHeight="1" x14ac:dyDescent="0.2">
      <c r="A903" s="87"/>
      <c r="B903" s="87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spans="1:26" ht="15.75" customHeight="1" x14ac:dyDescent="0.2">
      <c r="A904" s="87"/>
      <c r="B904" s="87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spans="1:26" ht="15.75" customHeight="1" x14ac:dyDescent="0.2">
      <c r="A905" s="87"/>
      <c r="B905" s="87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spans="1:26" ht="15.75" customHeight="1" x14ac:dyDescent="0.2">
      <c r="A906" s="87"/>
      <c r="B906" s="87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spans="1:26" ht="15.75" customHeight="1" x14ac:dyDescent="0.2">
      <c r="A907" s="87"/>
      <c r="B907" s="87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spans="1:26" ht="15.75" customHeight="1" x14ac:dyDescent="0.2">
      <c r="A908" s="87"/>
      <c r="B908" s="87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spans="1:26" ht="15.75" customHeight="1" x14ac:dyDescent="0.2">
      <c r="A909" s="87"/>
      <c r="B909" s="87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spans="1:26" ht="15.75" customHeight="1" x14ac:dyDescent="0.2">
      <c r="A910" s="87"/>
      <c r="B910" s="87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spans="1:26" ht="15.75" customHeight="1" x14ac:dyDescent="0.2">
      <c r="A911" s="87"/>
      <c r="B911" s="87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spans="1:26" ht="15.75" customHeight="1" x14ac:dyDescent="0.2">
      <c r="A912" s="87"/>
      <c r="B912" s="87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spans="1:26" ht="15.75" customHeight="1" x14ac:dyDescent="0.2">
      <c r="A913" s="87"/>
      <c r="B913" s="87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spans="1:26" ht="15.75" customHeight="1" x14ac:dyDescent="0.2">
      <c r="A914" s="87"/>
      <c r="B914" s="87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spans="1:26" ht="15.75" customHeight="1" x14ac:dyDescent="0.2">
      <c r="A915" s="87"/>
      <c r="B915" s="87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spans="1:26" ht="15.75" customHeight="1" x14ac:dyDescent="0.2">
      <c r="A916" s="87"/>
      <c r="B916" s="87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spans="1:26" ht="15.75" customHeight="1" x14ac:dyDescent="0.2">
      <c r="A917" s="87"/>
      <c r="B917" s="87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spans="1:26" ht="15.75" customHeight="1" x14ac:dyDescent="0.2">
      <c r="A918" s="87"/>
      <c r="B918" s="87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spans="1:26" ht="15.75" customHeight="1" x14ac:dyDescent="0.2">
      <c r="A919" s="87"/>
      <c r="B919" s="87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spans="1:26" ht="15.75" customHeight="1" x14ac:dyDescent="0.2">
      <c r="A920" s="87"/>
      <c r="B920" s="87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spans="1:26" ht="15.75" customHeight="1" x14ac:dyDescent="0.2">
      <c r="A921" s="87"/>
      <c r="B921" s="87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spans="1:26" ht="15.75" customHeight="1" x14ac:dyDescent="0.2">
      <c r="A922" s="87"/>
      <c r="B922" s="87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spans="1:26" ht="15.75" customHeight="1" x14ac:dyDescent="0.2">
      <c r="A923" s="87"/>
      <c r="B923" s="87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spans="1:26" ht="15.75" customHeight="1" x14ac:dyDescent="0.2">
      <c r="A924" s="87"/>
      <c r="B924" s="87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spans="1:26" ht="15.75" customHeight="1" x14ac:dyDescent="0.2">
      <c r="A925" s="87"/>
      <c r="B925" s="87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spans="1:26" ht="15.75" customHeight="1" x14ac:dyDescent="0.2">
      <c r="A926" s="87"/>
      <c r="B926" s="87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spans="1:26" ht="15.75" customHeight="1" x14ac:dyDescent="0.2">
      <c r="A927" s="87"/>
      <c r="B927" s="87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spans="1:26" ht="15.75" customHeight="1" x14ac:dyDescent="0.2">
      <c r="A928" s="87"/>
      <c r="B928" s="87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spans="1:26" ht="15.75" customHeight="1" x14ac:dyDescent="0.2">
      <c r="A929" s="87"/>
      <c r="B929" s="87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spans="1:26" ht="15.75" customHeight="1" x14ac:dyDescent="0.2">
      <c r="A930" s="87"/>
      <c r="B930" s="87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spans="1:26" ht="15.75" customHeight="1" x14ac:dyDescent="0.2">
      <c r="A931" s="87"/>
      <c r="B931" s="87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spans="1:26" ht="15.75" customHeight="1" x14ac:dyDescent="0.2">
      <c r="A932" s="87"/>
      <c r="B932" s="87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spans="1:26" ht="15.75" customHeight="1" x14ac:dyDescent="0.2">
      <c r="A933" s="87"/>
      <c r="B933" s="87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spans="1:26" ht="15.75" customHeight="1" x14ac:dyDescent="0.2">
      <c r="A934" s="87"/>
      <c r="B934" s="87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spans="1:26" ht="15.75" customHeight="1" x14ac:dyDescent="0.2">
      <c r="A935" s="87"/>
      <c r="B935" s="87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spans="1:26" ht="15.75" customHeight="1" x14ac:dyDescent="0.2">
      <c r="A936" s="87"/>
      <c r="B936" s="87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spans="1:26" ht="15.75" customHeight="1" x14ac:dyDescent="0.2">
      <c r="A937" s="87"/>
      <c r="B937" s="87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spans="1:26" ht="15.75" customHeight="1" x14ac:dyDescent="0.2">
      <c r="A938" s="87"/>
      <c r="B938" s="87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spans="1:26" ht="15.75" customHeight="1" x14ac:dyDescent="0.2">
      <c r="A939" s="87"/>
      <c r="B939" s="87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spans="1:26" ht="15.75" customHeight="1" x14ac:dyDescent="0.2">
      <c r="A940" s="87"/>
      <c r="B940" s="87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spans="1:26" ht="15.75" customHeight="1" x14ac:dyDescent="0.2">
      <c r="A941" s="87"/>
      <c r="B941" s="87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spans="1:26" ht="15.75" customHeight="1" x14ac:dyDescent="0.2">
      <c r="A942" s="87"/>
      <c r="B942" s="87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spans="1:26" ht="15.75" customHeight="1" x14ac:dyDescent="0.2">
      <c r="A943" s="87"/>
      <c r="B943" s="87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spans="1:26" ht="15.75" customHeight="1" x14ac:dyDescent="0.2">
      <c r="A944" s="87"/>
      <c r="B944" s="87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spans="1:26" ht="15.75" customHeight="1" x14ac:dyDescent="0.2">
      <c r="A945" s="87"/>
      <c r="B945" s="87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spans="1:26" ht="15.75" customHeight="1" x14ac:dyDescent="0.2">
      <c r="A946" s="87"/>
      <c r="B946" s="87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spans="1:26" ht="15.75" customHeight="1" x14ac:dyDescent="0.2">
      <c r="A947" s="87"/>
      <c r="B947" s="87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spans="1:26" ht="15.75" customHeight="1" x14ac:dyDescent="0.2">
      <c r="A948" s="87"/>
      <c r="B948" s="87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spans="1:26" ht="15.75" customHeight="1" x14ac:dyDescent="0.2">
      <c r="A949" s="87"/>
      <c r="B949" s="87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spans="1:26" ht="15.75" customHeight="1" x14ac:dyDescent="0.2">
      <c r="A950" s="87"/>
      <c r="B950" s="87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spans="1:26" ht="15.75" customHeight="1" x14ac:dyDescent="0.2">
      <c r="A951" s="87"/>
      <c r="B951" s="87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spans="1:26" ht="15.75" customHeight="1" x14ac:dyDescent="0.2">
      <c r="A952" s="87"/>
      <c r="B952" s="87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spans="1:26" ht="15.75" customHeight="1" x14ac:dyDescent="0.2">
      <c r="A953" s="87"/>
      <c r="B953" s="87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spans="1:26" ht="15.75" customHeight="1" x14ac:dyDescent="0.2">
      <c r="A954" s="87"/>
      <c r="B954" s="87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spans="1:26" ht="15.75" customHeight="1" x14ac:dyDescent="0.2">
      <c r="A955" s="87"/>
      <c r="B955" s="87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spans="1:26" ht="15.75" customHeight="1" x14ac:dyDescent="0.2">
      <c r="A956" s="87"/>
      <c r="B956" s="87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spans="1:26" ht="15.75" customHeight="1" x14ac:dyDescent="0.2">
      <c r="A957" s="87"/>
      <c r="B957" s="87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spans="1:26" ht="15.75" customHeight="1" x14ac:dyDescent="0.2">
      <c r="A958" s="87"/>
      <c r="B958" s="87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spans="1:26" ht="15.75" customHeight="1" x14ac:dyDescent="0.2">
      <c r="A959" s="87"/>
      <c r="B959" s="87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spans="1:26" ht="15.75" customHeight="1" x14ac:dyDescent="0.2">
      <c r="A960" s="87"/>
      <c r="B960" s="87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spans="1:26" ht="15.75" customHeight="1" x14ac:dyDescent="0.2">
      <c r="A961" s="87"/>
      <c r="B961" s="87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spans="1:26" ht="15.75" customHeight="1" x14ac:dyDescent="0.2">
      <c r="A962" s="87"/>
      <c r="B962" s="87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spans="1:26" ht="15.75" customHeight="1" x14ac:dyDescent="0.2">
      <c r="A963" s="87"/>
      <c r="B963" s="87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spans="1:26" ht="15.75" customHeight="1" x14ac:dyDescent="0.2">
      <c r="A964" s="87"/>
      <c r="B964" s="87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spans="1:26" ht="15.75" customHeight="1" x14ac:dyDescent="0.2">
      <c r="A965" s="87"/>
      <c r="B965" s="87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spans="1:26" ht="15.75" customHeight="1" x14ac:dyDescent="0.2">
      <c r="A966" s="87"/>
      <c r="B966" s="87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spans="1:26" ht="15.75" customHeight="1" x14ac:dyDescent="0.2">
      <c r="A967" s="87"/>
      <c r="B967" s="87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spans="1:26" ht="15.75" customHeight="1" x14ac:dyDescent="0.2">
      <c r="A968" s="87"/>
      <c r="B968" s="87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spans="1:26" ht="15.75" customHeight="1" x14ac:dyDescent="0.2">
      <c r="A969" s="87"/>
      <c r="B969" s="87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spans="1:26" ht="15.75" customHeight="1" x14ac:dyDescent="0.2">
      <c r="A970" s="87"/>
      <c r="B970" s="87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spans="1:26" ht="15.75" customHeight="1" x14ac:dyDescent="0.2">
      <c r="A971" s="87"/>
      <c r="B971" s="87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spans="1:26" ht="15.75" customHeight="1" x14ac:dyDescent="0.2">
      <c r="A972" s="87"/>
      <c r="B972" s="87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spans="1:26" ht="15.75" customHeight="1" x14ac:dyDescent="0.2">
      <c r="A973" s="87"/>
      <c r="B973" s="87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spans="1:26" ht="15.75" customHeight="1" x14ac:dyDescent="0.2">
      <c r="A974" s="87"/>
      <c r="B974" s="87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spans="1:26" ht="15.75" customHeight="1" x14ac:dyDescent="0.2">
      <c r="A975" s="87"/>
      <c r="B975" s="87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spans="1:26" ht="15.75" customHeight="1" x14ac:dyDescent="0.2">
      <c r="A976" s="87"/>
      <c r="B976" s="87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spans="1:26" ht="15.75" customHeight="1" x14ac:dyDescent="0.2">
      <c r="A977" s="87"/>
      <c r="B977" s="87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spans="1:26" ht="15.75" customHeight="1" x14ac:dyDescent="0.2">
      <c r="A978" s="87"/>
      <c r="B978" s="87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spans="1:26" ht="15.75" customHeight="1" x14ac:dyDescent="0.2">
      <c r="A979" s="87"/>
      <c r="B979" s="87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spans="1:26" ht="15.75" customHeight="1" x14ac:dyDescent="0.2">
      <c r="A980" s="87"/>
      <c r="B980" s="87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spans="1:26" ht="15.75" customHeight="1" x14ac:dyDescent="0.2">
      <c r="A981" s="87"/>
      <c r="B981" s="87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spans="1:26" ht="15.75" customHeight="1" x14ac:dyDescent="0.2">
      <c r="A982" s="87"/>
      <c r="B982" s="87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spans="1:26" ht="15.75" customHeight="1" x14ac:dyDescent="0.2">
      <c r="A983" s="87"/>
      <c r="B983" s="87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spans="1:26" ht="15.75" customHeight="1" x14ac:dyDescent="0.2">
      <c r="A984" s="87"/>
      <c r="B984" s="87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spans="1:26" ht="15.75" customHeight="1" x14ac:dyDescent="0.2">
      <c r="A985" s="87"/>
      <c r="B985" s="87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spans="1:26" ht="15.75" customHeight="1" x14ac:dyDescent="0.2">
      <c r="A986" s="87"/>
      <c r="B986" s="87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spans="1:26" ht="15.75" customHeight="1" x14ac:dyDescent="0.2">
      <c r="A987" s="87"/>
      <c r="B987" s="87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spans="1:26" ht="15.75" customHeight="1" x14ac:dyDescent="0.2">
      <c r="A988" s="87"/>
      <c r="B988" s="87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spans="1:26" ht="15.75" customHeight="1" x14ac:dyDescent="0.2">
      <c r="A989" s="87"/>
      <c r="B989" s="87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spans="1:26" ht="15.75" customHeight="1" x14ac:dyDescent="0.2">
      <c r="A990" s="87"/>
      <c r="B990" s="87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spans="1:26" ht="15.75" customHeight="1" x14ac:dyDescent="0.2">
      <c r="A991" s="87"/>
      <c r="B991" s="87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spans="1:26" ht="15.75" customHeight="1" x14ac:dyDescent="0.2">
      <c r="A992" s="87"/>
      <c r="B992" s="87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spans="1:26" ht="15.75" customHeight="1" x14ac:dyDescent="0.2">
      <c r="A993" s="87"/>
      <c r="B993" s="87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spans="1:26" ht="15.75" customHeight="1" x14ac:dyDescent="0.2">
      <c r="A994" s="87"/>
      <c r="B994" s="87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spans="1:26" ht="15.75" customHeight="1" x14ac:dyDescent="0.2">
      <c r="A995" s="87"/>
      <c r="B995" s="87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spans="1:26" ht="15.75" customHeight="1" x14ac:dyDescent="0.2">
      <c r="A996" s="87"/>
      <c r="B996" s="87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spans="1:26" ht="15.75" customHeight="1" x14ac:dyDescent="0.2">
      <c r="A997" s="87"/>
      <c r="B997" s="87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spans="1:26" ht="15.75" customHeight="1" x14ac:dyDescent="0.2">
      <c r="A998" s="87"/>
      <c r="B998" s="87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spans="1:26" ht="15.75" customHeight="1" x14ac:dyDescent="0.2">
      <c r="A999" s="87"/>
      <c r="B999" s="87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  <row r="1000" spans="1:26" ht="15.75" customHeight="1" x14ac:dyDescent="0.2">
      <c r="A1000" s="87"/>
      <c r="B1000" s="87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</row>
  </sheetData>
  <mergeCells count="15">
    <mergeCell ref="B126:D126"/>
    <mergeCell ref="B127:D127"/>
    <mergeCell ref="B128:D128"/>
    <mergeCell ref="C1:F1"/>
    <mergeCell ref="K113:L113"/>
    <mergeCell ref="B116:B121"/>
    <mergeCell ref="C116:D116"/>
    <mergeCell ref="C117:D117"/>
    <mergeCell ref="C118:D118"/>
    <mergeCell ref="C119:D119"/>
    <mergeCell ref="C120:D120"/>
    <mergeCell ref="C121:D121"/>
    <mergeCell ref="C122:D122"/>
    <mergeCell ref="B124:G124"/>
    <mergeCell ref="B125:D125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1000"/>
  <sheetViews>
    <sheetView topLeftCell="C1" workbookViewId="0"/>
  </sheetViews>
  <sheetFormatPr baseColWidth="10" defaultColWidth="12.6640625" defaultRowHeight="15" customHeight="1" x14ac:dyDescent="0.15"/>
  <cols>
    <col min="1" max="1" width="11.5" hidden="1" customWidth="1"/>
    <col min="2" max="2" width="4.1640625" hidden="1" customWidth="1"/>
    <col min="3" max="3" width="9.6640625" customWidth="1"/>
    <col min="4" max="4" width="9.5" customWidth="1"/>
    <col min="5" max="5" width="11.5" customWidth="1"/>
    <col min="6" max="6" width="4.1640625" customWidth="1"/>
    <col min="7" max="7" width="4.5" customWidth="1"/>
    <col min="8" max="8" width="5" customWidth="1"/>
    <col min="9" max="9" width="4.6640625" customWidth="1"/>
    <col min="10" max="10" width="4.5" customWidth="1"/>
    <col min="11" max="11" width="5.5" customWidth="1"/>
    <col min="12" max="12" width="5.6640625" customWidth="1"/>
    <col min="13" max="13" width="5.83203125" customWidth="1"/>
    <col min="14" max="14" width="6.1640625" customWidth="1"/>
    <col min="15" max="15" width="7.6640625" customWidth="1"/>
    <col min="16" max="16" width="7.1640625" customWidth="1"/>
    <col min="17" max="17" width="6.33203125" hidden="1" customWidth="1"/>
    <col min="18" max="18" width="4.5" hidden="1" customWidth="1"/>
    <col min="19" max="19" width="5.1640625" hidden="1" customWidth="1"/>
    <col min="20" max="20" width="4.6640625" hidden="1" customWidth="1"/>
    <col min="21" max="21" width="5" hidden="1" customWidth="1"/>
    <col min="22" max="23" width="4.6640625" hidden="1" customWidth="1"/>
    <col min="24" max="24" width="6" hidden="1" customWidth="1"/>
    <col min="25" max="25" width="6.33203125" customWidth="1"/>
    <col min="26" max="26" width="6.83203125" customWidth="1"/>
    <col min="27" max="27" width="7.1640625" customWidth="1"/>
    <col min="28" max="28" width="6.1640625" customWidth="1"/>
    <col min="29" max="29" width="6.5" customWidth="1"/>
    <col min="30" max="30" width="10" customWidth="1"/>
    <col min="31" max="31" width="14.33203125" customWidth="1"/>
    <col min="32" max="32" width="11.5" hidden="1" customWidth="1"/>
    <col min="33" max="33" width="11.5" customWidth="1"/>
    <col min="34" max="34" width="11.5" hidden="1" customWidth="1"/>
    <col min="35" max="35" width="20.5" customWidth="1"/>
    <col min="36" max="36" width="12.1640625" customWidth="1"/>
    <col min="37" max="37" width="13" customWidth="1"/>
    <col min="38" max="38" width="11.33203125" customWidth="1"/>
    <col min="39" max="39" width="11.6640625" customWidth="1"/>
    <col min="40" max="40" width="9.1640625" customWidth="1"/>
    <col min="41" max="41" width="10.83203125" hidden="1" customWidth="1"/>
    <col min="42" max="42" width="9.1640625" customWidth="1"/>
    <col min="43" max="43" width="12" hidden="1" customWidth="1"/>
    <col min="44" max="44" width="9.83203125" hidden="1" customWidth="1"/>
    <col min="45" max="45" width="10.33203125" hidden="1" customWidth="1"/>
    <col min="46" max="47" width="11.5" customWidth="1"/>
    <col min="48" max="48" width="6.5" customWidth="1"/>
    <col min="49" max="49" width="8.5" customWidth="1"/>
    <col min="50" max="50" width="9.6640625" customWidth="1"/>
    <col min="51" max="71" width="11.5" customWidth="1"/>
  </cols>
  <sheetData>
    <row r="1" spans="1:71" ht="19.5" customHeight="1" x14ac:dyDescent="0.15">
      <c r="A1" s="62"/>
      <c r="B1" s="62"/>
      <c r="C1" s="140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140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</row>
    <row r="2" spans="1:71" ht="19.5" customHeight="1" x14ac:dyDescent="0.15">
      <c r="A2" s="328" t="s">
        <v>238</v>
      </c>
      <c r="B2" s="329"/>
      <c r="C2" s="329"/>
      <c r="D2" s="329"/>
      <c r="E2" s="329"/>
      <c r="F2" s="330" t="s">
        <v>239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</row>
    <row r="3" spans="1:71" ht="18" customHeight="1" x14ac:dyDescent="0.15">
      <c r="A3" s="141"/>
      <c r="B3" s="141"/>
      <c r="C3" s="141"/>
      <c r="D3" s="141" t="s">
        <v>240</v>
      </c>
      <c r="E3" s="141"/>
      <c r="F3" s="331" t="s">
        <v>241</v>
      </c>
      <c r="G3" s="318"/>
      <c r="H3" s="318"/>
      <c r="I3" s="318"/>
      <c r="J3" s="319"/>
      <c r="K3" s="331" t="s">
        <v>242</v>
      </c>
      <c r="L3" s="319"/>
      <c r="M3" s="331" t="s">
        <v>243</v>
      </c>
      <c r="N3" s="318"/>
      <c r="O3" s="318"/>
      <c r="P3" s="319"/>
      <c r="Q3" s="331">
        <v>5</v>
      </c>
      <c r="R3" s="318"/>
      <c r="S3" s="318"/>
      <c r="T3" s="318"/>
      <c r="U3" s="318"/>
      <c r="V3" s="318"/>
      <c r="W3" s="318"/>
      <c r="X3" s="319"/>
      <c r="Y3" s="331"/>
      <c r="Z3" s="318"/>
      <c r="AA3" s="318"/>
      <c r="AB3" s="318"/>
      <c r="AC3" s="319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0"/>
      <c r="BM3" s="60"/>
      <c r="BN3" s="60"/>
      <c r="BO3" s="60"/>
      <c r="BP3" s="60"/>
      <c r="BQ3" s="60"/>
      <c r="BR3" s="60"/>
      <c r="BS3" s="60"/>
    </row>
    <row r="4" spans="1:71" ht="129.75" customHeight="1" x14ac:dyDescent="0.15">
      <c r="A4" s="142" t="s">
        <v>244</v>
      </c>
      <c r="B4" s="143" t="s">
        <v>245</v>
      </c>
      <c r="C4" s="144" t="s">
        <v>246</v>
      </c>
      <c r="D4" s="143" t="s">
        <v>247</v>
      </c>
      <c r="E4" s="4" t="s">
        <v>248</v>
      </c>
      <c r="F4" s="327" t="s">
        <v>249</v>
      </c>
      <c r="G4" s="318"/>
      <c r="H4" s="318"/>
      <c r="I4" s="318"/>
      <c r="J4" s="319"/>
      <c r="K4" s="333" t="s">
        <v>250</v>
      </c>
      <c r="L4" s="319"/>
      <c r="M4" s="327" t="s">
        <v>251</v>
      </c>
      <c r="N4" s="318"/>
      <c r="O4" s="318"/>
      <c r="P4" s="319"/>
      <c r="Q4" s="327" t="s">
        <v>252</v>
      </c>
      <c r="R4" s="318"/>
      <c r="S4" s="318"/>
      <c r="T4" s="319"/>
      <c r="U4" s="327" t="s">
        <v>253</v>
      </c>
      <c r="V4" s="318"/>
      <c r="W4" s="318"/>
      <c r="X4" s="319"/>
      <c r="Y4" s="332" t="s">
        <v>254</v>
      </c>
      <c r="Z4" s="318"/>
      <c r="AA4" s="318"/>
      <c r="AB4" s="318"/>
      <c r="AC4" s="319"/>
      <c r="AD4" s="144" t="s">
        <v>255</v>
      </c>
      <c r="AE4" s="145" t="s">
        <v>256</v>
      </c>
      <c r="AF4" s="143"/>
      <c r="AG4" s="146" t="s">
        <v>257</v>
      </c>
      <c r="AH4" s="146"/>
      <c r="AI4" s="143" t="s">
        <v>258</v>
      </c>
      <c r="AJ4" s="145" t="s">
        <v>259</v>
      </c>
      <c r="AK4" s="146" t="s">
        <v>260</v>
      </c>
      <c r="AL4" s="147"/>
      <c r="AM4" s="148"/>
      <c r="AN4" s="149" t="s">
        <v>261</v>
      </c>
      <c r="AO4" s="147" t="s">
        <v>262</v>
      </c>
      <c r="AP4" s="149" t="s">
        <v>263</v>
      </c>
      <c r="AQ4" s="150" t="s">
        <v>264</v>
      </c>
      <c r="AR4" s="61"/>
      <c r="AS4" s="61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ht="19.5" customHeight="1" x14ac:dyDescent="0.15">
      <c r="A5" s="151"/>
      <c r="B5" s="152">
        <v>1</v>
      </c>
      <c r="C5" s="153">
        <v>0.2</v>
      </c>
      <c r="D5" s="142">
        <v>5</v>
      </c>
      <c r="E5" s="154">
        <f t="shared" ref="E5:E13" si="0">C5*D5</f>
        <v>1</v>
      </c>
      <c r="F5" s="142">
        <v>0.1</v>
      </c>
      <c r="G5" s="142">
        <v>0.15</v>
      </c>
      <c r="H5" s="142">
        <v>0.2</v>
      </c>
      <c r="I5" s="142">
        <v>0.25</v>
      </c>
      <c r="J5" s="142">
        <v>0.35</v>
      </c>
      <c r="K5" s="154">
        <v>0.15</v>
      </c>
      <c r="L5" s="154">
        <v>0.25</v>
      </c>
      <c r="M5" s="142">
        <v>0.1</v>
      </c>
      <c r="N5" s="142">
        <v>0.2</v>
      </c>
      <c r="O5" s="142">
        <v>0.5</v>
      </c>
      <c r="P5" s="142">
        <v>0.7</v>
      </c>
      <c r="Q5" s="155"/>
      <c r="R5" s="142"/>
      <c r="S5" s="142"/>
      <c r="T5" s="142"/>
      <c r="U5" s="142"/>
      <c r="V5" s="142"/>
      <c r="W5" s="142"/>
      <c r="X5" s="142"/>
      <c r="Y5" s="154">
        <f t="shared" ref="Y5:Y13" si="1">(F5+K5+M5+Q5+U5)*C5</f>
        <v>6.9999999999999993E-2</v>
      </c>
      <c r="Z5" s="154">
        <f t="shared" ref="Z5:Z13" si="2">(G5+K5+N5+R5+V5)*C5</f>
        <v>0.1</v>
      </c>
      <c r="AA5" s="154">
        <f t="shared" ref="AA5:AA13" si="3">(H5+L5+O5+S5+W5)*C5</f>
        <v>0.19</v>
      </c>
      <c r="AB5" s="154">
        <f t="shared" ref="AB5:AB13" si="4">(I5+L5+P5+T5+X5)*C5</f>
        <v>0.24</v>
      </c>
      <c r="AC5" s="154">
        <f t="shared" ref="AC5:AC13" si="5">(J5+L5+P5+T5+X5)*C5</f>
        <v>0.25999999999999995</v>
      </c>
      <c r="AD5" s="153">
        <v>0.2</v>
      </c>
      <c r="AE5" s="156">
        <f t="shared" ref="AE5:AE13" si="6">E5+Y5</f>
        <v>1.07</v>
      </c>
      <c r="AF5" s="143"/>
      <c r="AG5" s="157">
        <f t="shared" ref="AG5:AG13" si="7">E5+AC5</f>
        <v>1.26</v>
      </c>
      <c r="AH5" s="157"/>
      <c r="AI5" s="142">
        <v>517</v>
      </c>
      <c r="AJ5" s="158">
        <f t="shared" ref="AJ5:AJ13" si="8">AE5*AI5</f>
        <v>553.19000000000005</v>
      </c>
      <c r="AK5" s="150">
        <f t="shared" ref="AK5:AK13" si="9">AG5*AI5</f>
        <v>651.41999999999996</v>
      </c>
      <c r="AL5" s="158"/>
      <c r="AM5" s="148"/>
      <c r="AN5" s="159">
        <v>0.2</v>
      </c>
      <c r="AO5" s="158">
        <f t="shared" ref="AO5:AO13" si="10">AJ5*AN5</f>
        <v>110.63800000000002</v>
      </c>
      <c r="AP5" s="159">
        <v>0.2</v>
      </c>
      <c r="AQ5" s="150">
        <f t="shared" ref="AQ5:AQ13" si="11">AK5*AP5</f>
        <v>130.28399999999999</v>
      </c>
      <c r="AR5" s="160"/>
      <c r="AS5" s="160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</row>
    <row r="6" spans="1:71" ht="19.5" customHeight="1" x14ac:dyDescent="0.15">
      <c r="A6" s="151">
        <v>1</v>
      </c>
      <c r="B6" s="152">
        <v>2</v>
      </c>
      <c r="C6" s="153">
        <v>0.3</v>
      </c>
      <c r="D6" s="142">
        <v>4.5</v>
      </c>
      <c r="E6" s="154">
        <f t="shared" si="0"/>
        <v>1.3499999999999999</v>
      </c>
      <c r="F6" s="142">
        <v>0.1</v>
      </c>
      <c r="G6" s="142">
        <v>0.15</v>
      </c>
      <c r="H6" s="142">
        <v>0.2</v>
      </c>
      <c r="I6" s="142">
        <v>0.25</v>
      </c>
      <c r="J6" s="142">
        <v>0.35</v>
      </c>
      <c r="K6" s="154">
        <v>0.15</v>
      </c>
      <c r="L6" s="154">
        <v>0.25</v>
      </c>
      <c r="M6" s="142">
        <v>0.1</v>
      </c>
      <c r="N6" s="142">
        <v>0.2</v>
      </c>
      <c r="O6" s="142">
        <v>0.5</v>
      </c>
      <c r="P6" s="142">
        <v>0.7</v>
      </c>
      <c r="Q6" s="155"/>
      <c r="R6" s="142"/>
      <c r="S6" s="142"/>
      <c r="T6" s="142"/>
      <c r="U6" s="142"/>
      <c r="V6" s="142"/>
      <c r="W6" s="142"/>
      <c r="X6" s="142"/>
      <c r="Y6" s="154">
        <f t="shared" si="1"/>
        <v>0.105</v>
      </c>
      <c r="Z6" s="154">
        <f t="shared" si="2"/>
        <v>0.15</v>
      </c>
      <c r="AA6" s="154">
        <f t="shared" si="3"/>
        <v>0.28499999999999998</v>
      </c>
      <c r="AB6" s="154">
        <f t="shared" si="4"/>
        <v>0.36</v>
      </c>
      <c r="AC6" s="154">
        <f t="shared" si="5"/>
        <v>0.38999999999999996</v>
      </c>
      <c r="AD6" s="153">
        <v>0.3</v>
      </c>
      <c r="AE6" s="156">
        <f t="shared" si="6"/>
        <v>1.4549999999999998</v>
      </c>
      <c r="AF6" s="143"/>
      <c r="AG6" s="157">
        <f t="shared" si="7"/>
        <v>1.7399999999999998</v>
      </c>
      <c r="AH6" s="157"/>
      <c r="AI6" s="142">
        <v>517</v>
      </c>
      <c r="AJ6" s="158">
        <f t="shared" si="8"/>
        <v>752.2349999999999</v>
      </c>
      <c r="AK6" s="150">
        <f t="shared" si="9"/>
        <v>899.57999999999993</v>
      </c>
      <c r="AL6" s="158"/>
      <c r="AM6" s="148"/>
      <c r="AN6" s="159">
        <v>0.2</v>
      </c>
      <c r="AO6" s="158">
        <f t="shared" si="10"/>
        <v>150.44699999999997</v>
      </c>
      <c r="AP6" s="159">
        <v>0.2</v>
      </c>
      <c r="AQ6" s="150">
        <f t="shared" si="11"/>
        <v>179.916</v>
      </c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</row>
    <row r="7" spans="1:71" ht="19.5" customHeight="1" x14ac:dyDescent="0.15">
      <c r="A7" s="143">
        <v>2</v>
      </c>
      <c r="B7" s="152">
        <v>3</v>
      </c>
      <c r="C7" s="153">
        <v>0.4</v>
      </c>
      <c r="D7" s="142">
        <v>4.2</v>
      </c>
      <c r="E7" s="154">
        <f t="shared" si="0"/>
        <v>1.6800000000000002</v>
      </c>
      <c r="F7" s="142">
        <v>0.1</v>
      </c>
      <c r="G7" s="142">
        <v>0.15</v>
      </c>
      <c r="H7" s="142">
        <v>0.2</v>
      </c>
      <c r="I7" s="142">
        <v>0.25</v>
      </c>
      <c r="J7" s="142">
        <v>0.35</v>
      </c>
      <c r="K7" s="154">
        <v>0.15</v>
      </c>
      <c r="L7" s="154">
        <v>0.25</v>
      </c>
      <c r="M7" s="142">
        <v>0.1</v>
      </c>
      <c r="N7" s="142">
        <v>0.2</v>
      </c>
      <c r="O7" s="142">
        <v>0.5</v>
      </c>
      <c r="P7" s="142">
        <v>0.7</v>
      </c>
      <c r="Q7" s="155"/>
      <c r="R7" s="142"/>
      <c r="S7" s="142"/>
      <c r="T7" s="142"/>
      <c r="U7" s="142"/>
      <c r="V7" s="142"/>
      <c r="W7" s="142"/>
      <c r="X7" s="142"/>
      <c r="Y7" s="154">
        <f t="shared" si="1"/>
        <v>0.13999999999999999</v>
      </c>
      <c r="Z7" s="154">
        <f t="shared" si="2"/>
        <v>0.2</v>
      </c>
      <c r="AA7" s="154">
        <f t="shared" si="3"/>
        <v>0.38</v>
      </c>
      <c r="AB7" s="154">
        <f t="shared" si="4"/>
        <v>0.48</v>
      </c>
      <c r="AC7" s="154">
        <f t="shared" si="5"/>
        <v>0.51999999999999991</v>
      </c>
      <c r="AD7" s="153">
        <v>0.4</v>
      </c>
      <c r="AE7" s="156">
        <f t="shared" si="6"/>
        <v>1.82</v>
      </c>
      <c r="AF7" s="143"/>
      <c r="AG7" s="157">
        <f t="shared" si="7"/>
        <v>2.2000000000000002</v>
      </c>
      <c r="AH7" s="157"/>
      <c r="AI7" s="142">
        <v>517</v>
      </c>
      <c r="AJ7" s="158">
        <f t="shared" si="8"/>
        <v>940.94</v>
      </c>
      <c r="AK7" s="150">
        <f t="shared" si="9"/>
        <v>1137.4000000000001</v>
      </c>
      <c r="AL7" s="158"/>
      <c r="AM7" s="148"/>
      <c r="AN7" s="159">
        <v>0.2</v>
      </c>
      <c r="AO7" s="158">
        <f t="shared" si="10"/>
        <v>188.18800000000002</v>
      </c>
      <c r="AP7" s="159">
        <v>0.2</v>
      </c>
      <c r="AQ7" s="150">
        <f t="shared" si="11"/>
        <v>227.48000000000002</v>
      </c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</row>
    <row r="8" spans="1:71" ht="19.5" customHeight="1" x14ac:dyDescent="0.15">
      <c r="A8" s="143">
        <v>3</v>
      </c>
      <c r="B8" s="152">
        <v>4</v>
      </c>
      <c r="C8" s="153">
        <v>0.5</v>
      </c>
      <c r="D8" s="142">
        <v>4</v>
      </c>
      <c r="E8" s="154">
        <f t="shared" si="0"/>
        <v>2</v>
      </c>
      <c r="F8" s="142">
        <v>0.1</v>
      </c>
      <c r="G8" s="142">
        <v>0.15</v>
      </c>
      <c r="H8" s="142">
        <v>0.2</v>
      </c>
      <c r="I8" s="142">
        <v>0.25</v>
      </c>
      <c r="J8" s="142">
        <v>0.35</v>
      </c>
      <c r="K8" s="154">
        <v>0.15</v>
      </c>
      <c r="L8" s="154">
        <v>0.25</v>
      </c>
      <c r="M8" s="142">
        <v>0.1</v>
      </c>
      <c r="N8" s="142">
        <v>0.2</v>
      </c>
      <c r="O8" s="142">
        <v>0.5</v>
      </c>
      <c r="P8" s="142">
        <v>0.7</v>
      </c>
      <c r="Q8" s="155"/>
      <c r="R8" s="142"/>
      <c r="S8" s="142"/>
      <c r="T8" s="142"/>
      <c r="U8" s="142"/>
      <c r="V8" s="142"/>
      <c r="W8" s="142"/>
      <c r="X8" s="142"/>
      <c r="Y8" s="154">
        <f t="shared" si="1"/>
        <v>0.17499999999999999</v>
      </c>
      <c r="Z8" s="154">
        <f t="shared" si="2"/>
        <v>0.25</v>
      </c>
      <c r="AA8" s="154">
        <f t="shared" si="3"/>
        <v>0.47499999999999998</v>
      </c>
      <c r="AB8" s="154">
        <f t="shared" si="4"/>
        <v>0.6</v>
      </c>
      <c r="AC8" s="154">
        <f t="shared" si="5"/>
        <v>0.64999999999999991</v>
      </c>
      <c r="AD8" s="153">
        <v>0.5</v>
      </c>
      <c r="AE8" s="156">
        <f t="shared" si="6"/>
        <v>2.1749999999999998</v>
      </c>
      <c r="AF8" s="143"/>
      <c r="AG8" s="157">
        <f t="shared" si="7"/>
        <v>2.65</v>
      </c>
      <c r="AH8" s="157"/>
      <c r="AI8" s="142">
        <v>517</v>
      </c>
      <c r="AJ8" s="158">
        <f t="shared" si="8"/>
        <v>1124.4749999999999</v>
      </c>
      <c r="AK8" s="150">
        <f t="shared" si="9"/>
        <v>1370.05</v>
      </c>
      <c r="AL8" s="158"/>
      <c r="AM8" s="148"/>
      <c r="AN8" s="159">
        <v>0.2</v>
      </c>
      <c r="AO8" s="158">
        <f t="shared" si="10"/>
        <v>224.89499999999998</v>
      </c>
      <c r="AP8" s="159">
        <v>0.2</v>
      </c>
      <c r="AQ8" s="150">
        <f t="shared" si="11"/>
        <v>274.01</v>
      </c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</row>
    <row r="9" spans="1:71" ht="19.5" customHeight="1" x14ac:dyDescent="0.15">
      <c r="A9" s="143">
        <v>4</v>
      </c>
      <c r="B9" s="152">
        <v>5</v>
      </c>
      <c r="C9" s="153">
        <v>0.6</v>
      </c>
      <c r="D9" s="142">
        <v>3.9</v>
      </c>
      <c r="E9" s="154">
        <f t="shared" si="0"/>
        <v>2.34</v>
      </c>
      <c r="F9" s="142">
        <v>0.1</v>
      </c>
      <c r="G9" s="142">
        <v>0.15</v>
      </c>
      <c r="H9" s="142">
        <v>0.2</v>
      </c>
      <c r="I9" s="142">
        <v>0.25</v>
      </c>
      <c r="J9" s="142">
        <v>0.35</v>
      </c>
      <c r="K9" s="154">
        <v>0.15</v>
      </c>
      <c r="L9" s="154">
        <v>0.25</v>
      </c>
      <c r="M9" s="142">
        <v>0.1</v>
      </c>
      <c r="N9" s="142">
        <v>0.2</v>
      </c>
      <c r="O9" s="142">
        <v>0.5</v>
      </c>
      <c r="P9" s="142">
        <v>0.7</v>
      </c>
      <c r="Q9" s="155"/>
      <c r="R9" s="142"/>
      <c r="S9" s="142"/>
      <c r="T9" s="142"/>
      <c r="U9" s="142"/>
      <c r="V9" s="142"/>
      <c r="W9" s="142"/>
      <c r="X9" s="142"/>
      <c r="Y9" s="154">
        <f t="shared" si="1"/>
        <v>0.21</v>
      </c>
      <c r="Z9" s="154">
        <f t="shared" si="2"/>
        <v>0.3</v>
      </c>
      <c r="AA9" s="154">
        <f t="shared" si="3"/>
        <v>0.56999999999999995</v>
      </c>
      <c r="AB9" s="154">
        <f t="shared" si="4"/>
        <v>0.72</v>
      </c>
      <c r="AC9" s="154">
        <f t="shared" si="5"/>
        <v>0.77999999999999992</v>
      </c>
      <c r="AD9" s="153">
        <v>0.6</v>
      </c>
      <c r="AE9" s="156">
        <f t="shared" si="6"/>
        <v>2.5499999999999998</v>
      </c>
      <c r="AF9" s="143"/>
      <c r="AG9" s="157">
        <f t="shared" si="7"/>
        <v>3.1199999999999997</v>
      </c>
      <c r="AH9" s="157"/>
      <c r="AI9" s="142">
        <v>517</v>
      </c>
      <c r="AJ9" s="158">
        <f t="shared" si="8"/>
        <v>1318.35</v>
      </c>
      <c r="AK9" s="150">
        <f t="shared" si="9"/>
        <v>1613.0399999999997</v>
      </c>
      <c r="AL9" s="158"/>
      <c r="AM9" s="148"/>
      <c r="AN9" s="159">
        <v>0.2</v>
      </c>
      <c r="AO9" s="158">
        <f t="shared" si="10"/>
        <v>263.67</v>
      </c>
      <c r="AP9" s="159">
        <v>0.2</v>
      </c>
      <c r="AQ9" s="150">
        <f t="shared" si="11"/>
        <v>322.60799999999995</v>
      </c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</row>
    <row r="10" spans="1:71" ht="19.5" customHeight="1" x14ac:dyDescent="0.15">
      <c r="A10" s="143">
        <v>5</v>
      </c>
      <c r="B10" s="152">
        <v>6</v>
      </c>
      <c r="C10" s="153">
        <v>0.7</v>
      </c>
      <c r="D10" s="142">
        <v>3.8</v>
      </c>
      <c r="E10" s="154">
        <f t="shared" si="0"/>
        <v>2.6599999999999997</v>
      </c>
      <c r="F10" s="142">
        <v>0.1</v>
      </c>
      <c r="G10" s="142">
        <v>0.15</v>
      </c>
      <c r="H10" s="142">
        <v>0.2</v>
      </c>
      <c r="I10" s="142">
        <v>0.25</v>
      </c>
      <c r="J10" s="142">
        <v>0.35</v>
      </c>
      <c r="K10" s="154">
        <v>0.15</v>
      </c>
      <c r="L10" s="154">
        <v>0.25</v>
      </c>
      <c r="M10" s="142">
        <v>0.1</v>
      </c>
      <c r="N10" s="142">
        <v>0.2</v>
      </c>
      <c r="O10" s="142">
        <v>0.5</v>
      </c>
      <c r="P10" s="142">
        <v>0.7</v>
      </c>
      <c r="Q10" s="155"/>
      <c r="R10" s="142"/>
      <c r="S10" s="142"/>
      <c r="T10" s="142"/>
      <c r="U10" s="142"/>
      <c r="V10" s="142"/>
      <c r="W10" s="142"/>
      <c r="X10" s="142"/>
      <c r="Y10" s="154">
        <f t="shared" si="1"/>
        <v>0.24499999999999997</v>
      </c>
      <c r="Z10" s="154">
        <f t="shared" si="2"/>
        <v>0.35</v>
      </c>
      <c r="AA10" s="154">
        <f t="shared" si="3"/>
        <v>0.66499999999999992</v>
      </c>
      <c r="AB10" s="154">
        <f t="shared" si="4"/>
        <v>0.84</v>
      </c>
      <c r="AC10" s="154">
        <f t="shared" si="5"/>
        <v>0.90999999999999981</v>
      </c>
      <c r="AD10" s="153">
        <v>0.7</v>
      </c>
      <c r="AE10" s="156">
        <f t="shared" si="6"/>
        <v>2.9049999999999998</v>
      </c>
      <c r="AF10" s="143"/>
      <c r="AG10" s="157">
        <f t="shared" si="7"/>
        <v>3.5699999999999994</v>
      </c>
      <c r="AH10" s="157"/>
      <c r="AI10" s="142">
        <v>517</v>
      </c>
      <c r="AJ10" s="158">
        <f t="shared" si="8"/>
        <v>1501.885</v>
      </c>
      <c r="AK10" s="150">
        <f t="shared" si="9"/>
        <v>1845.6899999999996</v>
      </c>
      <c r="AL10" s="158"/>
      <c r="AM10" s="148"/>
      <c r="AN10" s="159">
        <v>0.2</v>
      </c>
      <c r="AO10" s="158">
        <f t="shared" si="10"/>
        <v>300.37700000000001</v>
      </c>
      <c r="AP10" s="159">
        <v>0.2</v>
      </c>
      <c r="AQ10" s="150">
        <f t="shared" si="11"/>
        <v>369.13799999999992</v>
      </c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15">
      <c r="A11" s="143">
        <v>6</v>
      </c>
      <c r="B11" s="152">
        <v>7</v>
      </c>
      <c r="C11" s="153">
        <v>0.8</v>
      </c>
      <c r="D11" s="142">
        <v>3.7</v>
      </c>
      <c r="E11" s="154">
        <f t="shared" si="0"/>
        <v>2.9600000000000004</v>
      </c>
      <c r="F11" s="142">
        <v>0.1</v>
      </c>
      <c r="G11" s="142">
        <v>0.15</v>
      </c>
      <c r="H11" s="142">
        <v>0.2</v>
      </c>
      <c r="I11" s="142">
        <v>0.25</v>
      </c>
      <c r="J11" s="142">
        <v>0.35</v>
      </c>
      <c r="K11" s="154">
        <v>0.15</v>
      </c>
      <c r="L11" s="154">
        <v>0.25</v>
      </c>
      <c r="M11" s="142">
        <v>0.1</v>
      </c>
      <c r="N11" s="142">
        <v>0.2</v>
      </c>
      <c r="O11" s="142">
        <v>0.5</v>
      </c>
      <c r="P11" s="142">
        <v>0.7</v>
      </c>
      <c r="Q11" s="155"/>
      <c r="R11" s="142"/>
      <c r="S11" s="142"/>
      <c r="T11" s="142"/>
      <c r="U11" s="142"/>
      <c r="V11" s="142"/>
      <c r="W11" s="142"/>
      <c r="X11" s="142"/>
      <c r="Y11" s="154">
        <f t="shared" si="1"/>
        <v>0.27999999999999997</v>
      </c>
      <c r="Z11" s="154">
        <f t="shared" si="2"/>
        <v>0.4</v>
      </c>
      <c r="AA11" s="154">
        <f t="shared" si="3"/>
        <v>0.76</v>
      </c>
      <c r="AB11" s="154">
        <f t="shared" si="4"/>
        <v>0.96</v>
      </c>
      <c r="AC11" s="154">
        <f t="shared" si="5"/>
        <v>1.0399999999999998</v>
      </c>
      <c r="AD11" s="153">
        <v>0.8</v>
      </c>
      <c r="AE11" s="156">
        <f t="shared" si="6"/>
        <v>3.24</v>
      </c>
      <c r="AF11" s="143"/>
      <c r="AG11" s="157">
        <f t="shared" si="7"/>
        <v>4</v>
      </c>
      <c r="AH11" s="157"/>
      <c r="AI11" s="142">
        <v>517</v>
      </c>
      <c r="AJ11" s="158">
        <f t="shared" si="8"/>
        <v>1675.0800000000002</v>
      </c>
      <c r="AK11" s="150">
        <f t="shared" si="9"/>
        <v>2068</v>
      </c>
      <c r="AL11" s="158"/>
      <c r="AM11" s="148"/>
      <c r="AN11" s="159">
        <v>0.2</v>
      </c>
      <c r="AO11" s="158">
        <f t="shared" si="10"/>
        <v>335.01600000000008</v>
      </c>
      <c r="AP11" s="159">
        <v>0.2</v>
      </c>
      <c r="AQ11" s="150">
        <f t="shared" si="11"/>
        <v>413.6</v>
      </c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</row>
    <row r="12" spans="1:71" ht="19.5" customHeight="1" x14ac:dyDescent="0.15">
      <c r="A12" s="143">
        <v>7</v>
      </c>
      <c r="B12" s="152">
        <v>8</v>
      </c>
      <c r="C12" s="153">
        <v>0.9</v>
      </c>
      <c r="D12" s="142">
        <v>3.6</v>
      </c>
      <c r="E12" s="154">
        <f t="shared" si="0"/>
        <v>3.24</v>
      </c>
      <c r="F12" s="142">
        <v>0.1</v>
      </c>
      <c r="G12" s="142">
        <v>0.15</v>
      </c>
      <c r="H12" s="142">
        <v>0.2</v>
      </c>
      <c r="I12" s="142">
        <v>0.25</v>
      </c>
      <c r="J12" s="142">
        <v>0.35</v>
      </c>
      <c r="K12" s="154">
        <v>0.15</v>
      </c>
      <c r="L12" s="154">
        <v>0.25</v>
      </c>
      <c r="M12" s="142">
        <v>0.1</v>
      </c>
      <c r="N12" s="142">
        <v>0.2</v>
      </c>
      <c r="O12" s="142">
        <v>0.5</v>
      </c>
      <c r="P12" s="142">
        <v>0.7</v>
      </c>
      <c r="Q12" s="155"/>
      <c r="R12" s="142"/>
      <c r="S12" s="142"/>
      <c r="T12" s="142"/>
      <c r="U12" s="142"/>
      <c r="V12" s="142"/>
      <c r="W12" s="142"/>
      <c r="X12" s="142"/>
      <c r="Y12" s="154">
        <f t="shared" si="1"/>
        <v>0.315</v>
      </c>
      <c r="Z12" s="154">
        <f t="shared" si="2"/>
        <v>0.45</v>
      </c>
      <c r="AA12" s="154">
        <f t="shared" si="3"/>
        <v>0.85499999999999998</v>
      </c>
      <c r="AB12" s="154">
        <f t="shared" si="4"/>
        <v>1.08</v>
      </c>
      <c r="AC12" s="154">
        <f t="shared" si="5"/>
        <v>1.17</v>
      </c>
      <c r="AD12" s="153">
        <v>0.9</v>
      </c>
      <c r="AE12" s="156">
        <f t="shared" si="6"/>
        <v>3.5550000000000002</v>
      </c>
      <c r="AF12" s="143"/>
      <c r="AG12" s="157">
        <f t="shared" si="7"/>
        <v>4.41</v>
      </c>
      <c r="AH12" s="157"/>
      <c r="AI12" s="142">
        <v>517</v>
      </c>
      <c r="AJ12" s="158">
        <f t="shared" si="8"/>
        <v>1837.9350000000002</v>
      </c>
      <c r="AK12" s="150">
        <f t="shared" si="9"/>
        <v>2279.9700000000003</v>
      </c>
      <c r="AL12" s="158"/>
      <c r="AM12" s="148"/>
      <c r="AN12" s="159">
        <v>0.2</v>
      </c>
      <c r="AO12" s="158">
        <f t="shared" si="10"/>
        <v>367.58700000000005</v>
      </c>
      <c r="AP12" s="159">
        <v>0.2</v>
      </c>
      <c r="AQ12" s="150">
        <f t="shared" si="11"/>
        <v>455.99400000000009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</row>
    <row r="13" spans="1:71" ht="19.5" customHeight="1" x14ac:dyDescent="0.15">
      <c r="A13" s="143">
        <v>8</v>
      </c>
      <c r="B13" s="152">
        <v>9</v>
      </c>
      <c r="C13" s="153">
        <v>1</v>
      </c>
      <c r="D13" s="142">
        <v>3.5</v>
      </c>
      <c r="E13" s="154">
        <f t="shared" si="0"/>
        <v>3.5</v>
      </c>
      <c r="F13" s="142">
        <v>0.1</v>
      </c>
      <c r="G13" s="142">
        <v>0.15</v>
      </c>
      <c r="H13" s="142">
        <v>0.2</v>
      </c>
      <c r="I13" s="142">
        <v>0.25</v>
      </c>
      <c r="J13" s="142">
        <v>0.35</v>
      </c>
      <c r="K13" s="154">
        <v>0.15</v>
      </c>
      <c r="L13" s="154">
        <v>0.25</v>
      </c>
      <c r="M13" s="142">
        <v>0.1</v>
      </c>
      <c r="N13" s="142">
        <v>0.2</v>
      </c>
      <c r="O13" s="142">
        <v>0.5</v>
      </c>
      <c r="P13" s="142">
        <v>0.7</v>
      </c>
      <c r="Q13" s="155"/>
      <c r="R13" s="142"/>
      <c r="S13" s="142"/>
      <c r="T13" s="142"/>
      <c r="U13" s="142"/>
      <c r="V13" s="142"/>
      <c r="W13" s="142"/>
      <c r="X13" s="142"/>
      <c r="Y13" s="154">
        <f t="shared" si="1"/>
        <v>0.35</v>
      </c>
      <c r="Z13" s="154">
        <f t="shared" si="2"/>
        <v>0.5</v>
      </c>
      <c r="AA13" s="154">
        <f t="shared" si="3"/>
        <v>0.95</v>
      </c>
      <c r="AB13" s="154">
        <f t="shared" si="4"/>
        <v>1.2</v>
      </c>
      <c r="AC13" s="154">
        <f t="shared" si="5"/>
        <v>1.2999999999999998</v>
      </c>
      <c r="AD13" s="153">
        <v>1</v>
      </c>
      <c r="AE13" s="156">
        <f t="shared" si="6"/>
        <v>3.85</v>
      </c>
      <c r="AF13" s="143"/>
      <c r="AG13" s="157">
        <f t="shared" si="7"/>
        <v>4.8</v>
      </c>
      <c r="AH13" s="157"/>
      <c r="AI13" s="142">
        <v>517</v>
      </c>
      <c r="AJ13" s="158">
        <f t="shared" si="8"/>
        <v>1990.45</v>
      </c>
      <c r="AK13" s="150">
        <f t="shared" si="9"/>
        <v>2481.6</v>
      </c>
      <c r="AL13" s="158"/>
      <c r="AM13" s="148"/>
      <c r="AN13" s="159">
        <v>0.2</v>
      </c>
      <c r="AO13" s="158">
        <f t="shared" si="10"/>
        <v>398.09000000000003</v>
      </c>
      <c r="AP13" s="159">
        <v>0.2</v>
      </c>
      <c r="AQ13" s="150">
        <f t="shared" si="11"/>
        <v>496.32</v>
      </c>
      <c r="AR13" s="160"/>
      <c r="AS13" s="160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</row>
    <row r="14" spans="1:71" ht="19.5" customHeight="1" x14ac:dyDescent="0.15">
      <c r="A14" s="62" t="s">
        <v>265</v>
      </c>
      <c r="B14" s="334" t="s">
        <v>266</v>
      </c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</row>
    <row r="15" spans="1:71" ht="19.5" customHeight="1" x14ac:dyDescent="0.15">
      <c r="A15" s="141"/>
      <c r="B15" s="141"/>
      <c r="C15" s="141"/>
      <c r="D15" s="141" t="s">
        <v>240</v>
      </c>
      <c r="E15" s="141"/>
      <c r="F15" s="331" t="s">
        <v>241</v>
      </c>
      <c r="G15" s="318"/>
      <c r="H15" s="318"/>
      <c r="I15" s="318"/>
      <c r="J15" s="319"/>
      <c r="K15" s="331" t="s">
        <v>242</v>
      </c>
      <c r="L15" s="319"/>
      <c r="M15" s="331" t="s">
        <v>243</v>
      </c>
      <c r="N15" s="318"/>
      <c r="O15" s="318"/>
      <c r="P15" s="319"/>
      <c r="Q15" s="331">
        <v>5</v>
      </c>
      <c r="R15" s="318"/>
      <c r="S15" s="318"/>
      <c r="T15" s="318"/>
      <c r="U15" s="318"/>
      <c r="V15" s="318"/>
      <c r="W15" s="318"/>
      <c r="X15" s="319"/>
      <c r="Y15" s="331"/>
      <c r="Z15" s="318"/>
      <c r="AA15" s="318"/>
      <c r="AB15" s="318"/>
      <c r="AC15" s="319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</row>
    <row r="16" spans="1:71" ht="133.5" customHeight="1" x14ac:dyDescent="0.15">
      <c r="A16" s="142" t="s">
        <v>244</v>
      </c>
      <c r="B16" s="143" t="s">
        <v>245</v>
      </c>
      <c r="C16" s="144" t="s">
        <v>246</v>
      </c>
      <c r="D16" s="143" t="s">
        <v>267</v>
      </c>
      <c r="E16" s="4" t="s">
        <v>268</v>
      </c>
      <c r="F16" s="327" t="s">
        <v>269</v>
      </c>
      <c r="G16" s="318"/>
      <c r="H16" s="318"/>
      <c r="I16" s="318"/>
      <c r="J16" s="319"/>
      <c r="K16" s="333" t="s">
        <v>270</v>
      </c>
      <c r="L16" s="319"/>
      <c r="M16" s="327" t="s">
        <v>271</v>
      </c>
      <c r="N16" s="318"/>
      <c r="O16" s="318"/>
      <c r="P16" s="319"/>
      <c r="Q16" s="327" t="s">
        <v>272</v>
      </c>
      <c r="R16" s="318"/>
      <c r="S16" s="318"/>
      <c r="T16" s="319"/>
      <c r="U16" s="327" t="s">
        <v>273</v>
      </c>
      <c r="V16" s="318"/>
      <c r="W16" s="318"/>
      <c r="X16" s="319"/>
      <c r="Y16" s="332" t="s">
        <v>254</v>
      </c>
      <c r="Z16" s="318"/>
      <c r="AA16" s="318"/>
      <c r="AB16" s="318"/>
      <c r="AC16" s="319"/>
      <c r="AD16" s="144" t="s">
        <v>255</v>
      </c>
      <c r="AE16" s="145" t="s">
        <v>274</v>
      </c>
      <c r="AF16" s="143"/>
      <c r="AG16" s="146" t="s">
        <v>275</v>
      </c>
      <c r="AH16" s="146"/>
      <c r="AI16" s="143" t="s">
        <v>276</v>
      </c>
      <c r="AJ16" s="145" t="s">
        <v>277</v>
      </c>
      <c r="AK16" s="146" t="s">
        <v>278</v>
      </c>
      <c r="AL16" s="147"/>
      <c r="AM16" s="148"/>
      <c r="AN16" s="149" t="s">
        <v>261</v>
      </c>
      <c r="AO16" s="147" t="s">
        <v>262</v>
      </c>
      <c r="AP16" s="149" t="s">
        <v>263</v>
      </c>
      <c r="AQ16" s="150" t="s">
        <v>264</v>
      </c>
      <c r="AR16" s="61"/>
      <c r="AS16" s="61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</row>
    <row r="17" spans="1:71" ht="19.5" customHeight="1" x14ac:dyDescent="0.15">
      <c r="A17" s="151"/>
      <c r="B17" s="152">
        <v>1</v>
      </c>
      <c r="C17" s="153">
        <v>0.2</v>
      </c>
      <c r="D17" s="142">
        <v>5</v>
      </c>
      <c r="E17" s="154">
        <f t="shared" ref="E17:E25" si="12">C17*D17</f>
        <v>1</v>
      </c>
      <c r="F17" s="142">
        <v>0.1</v>
      </c>
      <c r="G17" s="142">
        <v>0.15</v>
      </c>
      <c r="H17" s="142">
        <v>0.2</v>
      </c>
      <c r="I17" s="142">
        <v>0.25</v>
      </c>
      <c r="J17" s="142">
        <v>0.35</v>
      </c>
      <c r="K17" s="154">
        <v>0.15</v>
      </c>
      <c r="L17" s="154">
        <v>0.25</v>
      </c>
      <c r="M17" s="142">
        <v>0.1</v>
      </c>
      <c r="N17" s="142">
        <v>0.2</v>
      </c>
      <c r="O17" s="142">
        <v>0.5</v>
      </c>
      <c r="P17" s="142">
        <v>0.7</v>
      </c>
      <c r="Q17" s="155"/>
      <c r="R17" s="142"/>
      <c r="S17" s="142"/>
      <c r="T17" s="142"/>
      <c r="U17" s="142"/>
      <c r="V17" s="142"/>
      <c r="W17" s="142"/>
      <c r="X17" s="142"/>
      <c r="Y17" s="154">
        <f t="shared" ref="Y17:Y25" si="13">(F17+K17+M17+Q17+U17)*C17</f>
        <v>6.9999999999999993E-2</v>
      </c>
      <c r="Z17" s="154">
        <f t="shared" ref="Z17:Z25" si="14">(G17+K17+N17+R17+V17)*C17</f>
        <v>0.1</v>
      </c>
      <c r="AA17" s="154">
        <f t="shared" ref="AA17:AA25" si="15">(H17+L17+O17+S17+W17)*C17</f>
        <v>0.19</v>
      </c>
      <c r="AB17" s="154">
        <f t="shared" ref="AB17:AB25" si="16">(I17+L17+P17+T17+X17)*C17</f>
        <v>0.24</v>
      </c>
      <c r="AC17" s="154">
        <f t="shared" ref="AC17:AC25" si="17">(J17+L17+P17+T17+X17)*C17</f>
        <v>0.25999999999999995</v>
      </c>
      <c r="AD17" s="153">
        <v>0.2</v>
      </c>
      <c r="AE17" s="156">
        <f t="shared" ref="AE17:AE25" si="18">E17+Y17</f>
        <v>1.07</v>
      </c>
      <c r="AF17" s="143"/>
      <c r="AG17" s="157">
        <f t="shared" ref="AG17:AG25" si="19">E17+AC17</f>
        <v>1.26</v>
      </c>
      <c r="AH17" s="157"/>
      <c r="AI17" s="142">
        <v>755</v>
      </c>
      <c r="AJ17" s="158">
        <f t="shared" ref="AJ17:AJ25" si="20">AE17*AI17</f>
        <v>807.85</v>
      </c>
      <c r="AK17" s="150">
        <f t="shared" ref="AK17:AK25" si="21">AG17*AI17</f>
        <v>951.3</v>
      </c>
      <c r="AL17" s="158"/>
      <c r="AM17" s="148"/>
      <c r="AN17" s="159">
        <v>0.2</v>
      </c>
      <c r="AO17" s="158">
        <f t="shared" ref="AO17:AO25" si="22">AJ17*AN17</f>
        <v>161.57000000000002</v>
      </c>
      <c r="AP17" s="159">
        <v>0.2</v>
      </c>
      <c r="AQ17" s="150">
        <f t="shared" ref="AQ17:AQ25" si="23">AK17*AP17</f>
        <v>190.26</v>
      </c>
      <c r="AR17" s="160"/>
      <c r="AS17" s="160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</row>
    <row r="18" spans="1:71" ht="19.5" customHeight="1" x14ac:dyDescent="0.15">
      <c r="A18" s="151">
        <v>1</v>
      </c>
      <c r="B18" s="152">
        <v>2</v>
      </c>
      <c r="C18" s="153">
        <v>0.3</v>
      </c>
      <c r="D18" s="142">
        <v>4.5</v>
      </c>
      <c r="E18" s="154">
        <f t="shared" si="12"/>
        <v>1.3499999999999999</v>
      </c>
      <c r="F18" s="142">
        <v>0.1</v>
      </c>
      <c r="G18" s="142">
        <v>0.15</v>
      </c>
      <c r="H18" s="142">
        <v>0.2</v>
      </c>
      <c r="I18" s="142">
        <v>0.25</v>
      </c>
      <c r="J18" s="142">
        <v>0.35</v>
      </c>
      <c r="K18" s="154">
        <v>0.15</v>
      </c>
      <c r="L18" s="154">
        <v>0.25</v>
      </c>
      <c r="M18" s="142">
        <v>0.1</v>
      </c>
      <c r="N18" s="142">
        <v>0.2</v>
      </c>
      <c r="O18" s="142">
        <v>0.5</v>
      </c>
      <c r="P18" s="142">
        <v>0.7</v>
      </c>
      <c r="Q18" s="155"/>
      <c r="R18" s="142"/>
      <c r="S18" s="142"/>
      <c r="T18" s="142"/>
      <c r="U18" s="142"/>
      <c r="V18" s="142"/>
      <c r="W18" s="142"/>
      <c r="X18" s="142"/>
      <c r="Y18" s="154">
        <f t="shared" si="13"/>
        <v>0.105</v>
      </c>
      <c r="Z18" s="154">
        <f t="shared" si="14"/>
        <v>0.15</v>
      </c>
      <c r="AA18" s="154">
        <f t="shared" si="15"/>
        <v>0.28499999999999998</v>
      </c>
      <c r="AB18" s="154">
        <f t="shared" si="16"/>
        <v>0.36</v>
      </c>
      <c r="AC18" s="154">
        <f t="shared" si="17"/>
        <v>0.38999999999999996</v>
      </c>
      <c r="AD18" s="153">
        <v>0.3</v>
      </c>
      <c r="AE18" s="156">
        <f t="shared" si="18"/>
        <v>1.4549999999999998</v>
      </c>
      <c r="AF18" s="143"/>
      <c r="AG18" s="157">
        <f t="shared" si="19"/>
        <v>1.7399999999999998</v>
      </c>
      <c r="AH18" s="157"/>
      <c r="AI18" s="142">
        <v>755</v>
      </c>
      <c r="AJ18" s="158">
        <f t="shared" si="20"/>
        <v>1098.5249999999999</v>
      </c>
      <c r="AK18" s="150">
        <f t="shared" si="21"/>
        <v>1313.6999999999998</v>
      </c>
      <c r="AL18" s="158"/>
      <c r="AM18" s="148"/>
      <c r="AN18" s="159">
        <v>0.2</v>
      </c>
      <c r="AO18" s="158">
        <f t="shared" si="22"/>
        <v>219.70499999999998</v>
      </c>
      <c r="AP18" s="159">
        <v>0.2</v>
      </c>
      <c r="AQ18" s="150">
        <f t="shared" si="23"/>
        <v>262.73999999999995</v>
      </c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</row>
    <row r="19" spans="1:71" ht="19.5" customHeight="1" x14ac:dyDescent="0.15">
      <c r="A19" s="143">
        <v>2</v>
      </c>
      <c r="B19" s="152">
        <v>3</v>
      </c>
      <c r="C19" s="153">
        <v>0.4</v>
      </c>
      <c r="D19" s="142">
        <v>4.2</v>
      </c>
      <c r="E19" s="154">
        <f t="shared" si="12"/>
        <v>1.6800000000000002</v>
      </c>
      <c r="F19" s="142">
        <v>0.1</v>
      </c>
      <c r="G19" s="142">
        <v>0.15</v>
      </c>
      <c r="H19" s="142">
        <v>0.2</v>
      </c>
      <c r="I19" s="142">
        <v>0.25</v>
      </c>
      <c r="J19" s="142">
        <v>0.35</v>
      </c>
      <c r="K19" s="154">
        <v>0.15</v>
      </c>
      <c r="L19" s="154">
        <v>0.25</v>
      </c>
      <c r="M19" s="142">
        <v>0.1</v>
      </c>
      <c r="N19" s="142">
        <v>0.2</v>
      </c>
      <c r="O19" s="142">
        <v>0.5</v>
      </c>
      <c r="P19" s="142">
        <v>0.7</v>
      </c>
      <c r="Q19" s="155"/>
      <c r="R19" s="142"/>
      <c r="S19" s="142"/>
      <c r="T19" s="142"/>
      <c r="U19" s="142"/>
      <c r="V19" s="142"/>
      <c r="W19" s="142"/>
      <c r="X19" s="142"/>
      <c r="Y19" s="154">
        <f t="shared" si="13"/>
        <v>0.13999999999999999</v>
      </c>
      <c r="Z19" s="154">
        <f t="shared" si="14"/>
        <v>0.2</v>
      </c>
      <c r="AA19" s="154">
        <f t="shared" si="15"/>
        <v>0.38</v>
      </c>
      <c r="AB19" s="154">
        <f t="shared" si="16"/>
        <v>0.48</v>
      </c>
      <c r="AC19" s="154">
        <f t="shared" si="17"/>
        <v>0.51999999999999991</v>
      </c>
      <c r="AD19" s="153">
        <v>0.4</v>
      </c>
      <c r="AE19" s="156">
        <f t="shared" si="18"/>
        <v>1.82</v>
      </c>
      <c r="AF19" s="143"/>
      <c r="AG19" s="157">
        <f t="shared" si="19"/>
        <v>2.2000000000000002</v>
      </c>
      <c r="AH19" s="157"/>
      <c r="AI19" s="142">
        <v>755</v>
      </c>
      <c r="AJ19" s="158">
        <f t="shared" si="20"/>
        <v>1374.1000000000001</v>
      </c>
      <c r="AK19" s="150">
        <f t="shared" si="21"/>
        <v>1661.0000000000002</v>
      </c>
      <c r="AL19" s="158"/>
      <c r="AM19" s="148"/>
      <c r="AN19" s="159">
        <v>0.2</v>
      </c>
      <c r="AO19" s="158">
        <f t="shared" si="22"/>
        <v>274.82000000000005</v>
      </c>
      <c r="AP19" s="159">
        <v>0.2</v>
      </c>
      <c r="AQ19" s="150">
        <f t="shared" si="23"/>
        <v>332.20000000000005</v>
      </c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</row>
    <row r="20" spans="1:71" ht="19.5" customHeight="1" x14ac:dyDescent="0.15">
      <c r="A20" s="143">
        <v>3</v>
      </c>
      <c r="B20" s="152">
        <v>4</v>
      </c>
      <c r="C20" s="153">
        <v>0.5</v>
      </c>
      <c r="D20" s="142">
        <v>4</v>
      </c>
      <c r="E20" s="154">
        <f t="shared" si="12"/>
        <v>2</v>
      </c>
      <c r="F20" s="142">
        <v>0.1</v>
      </c>
      <c r="G20" s="142">
        <v>0.15</v>
      </c>
      <c r="H20" s="142">
        <v>0.2</v>
      </c>
      <c r="I20" s="142">
        <v>0.25</v>
      </c>
      <c r="J20" s="142">
        <v>0.35</v>
      </c>
      <c r="K20" s="154">
        <v>0.15</v>
      </c>
      <c r="L20" s="154">
        <v>0.25</v>
      </c>
      <c r="M20" s="142">
        <v>0.1</v>
      </c>
      <c r="N20" s="142">
        <v>0.2</v>
      </c>
      <c r="O20" s="142">
        <v>0.5</v>
      </c>
      <c r="P20" s="142">
        <v>0.7</v>
      </c>
      <c r="Q20" s="155"/>
      <c r="R20" s="142"/>
      <c r="S20" s="142"/>
      <c r="T20" s="142"/>
      <c r="U20" s="142"/>
      <c r="V20" s="142"/>
      <c r="W20" s="142"/>
      <c r="X20" s="142"/>
      <c r="Y20" s="154">
        <f t="shared" si="13"/>
        <v>0.17499999999999999</v>
      </c>
      <c r="Z20" s="154">
        <f t="shared" si="14"/>
        <v>0.25</v>
      </c>
      <c r="AA20" s="154">
        <f t="shared" si="15"/>
        <v>0.47499999999999998</v>
      </c>
      <c r="AB20" s="154">
        <f t="shared" si="16"/>
        <v>0.6</v>
      </c>
      <c r="AC20" s="154">
        <f t="shared" si="17"/>
        <v>0.64999999999999991</v>
      </c>
      <c r="AD20" s="153">
        <v>0.5</v>
      </c>
      <c r="AE20" s="156">
        <f t="shared" si="18"/>
        <v>2.1749999999999998</v>
      </c>
      <c r="AF20" s="143"/>
      <c r="AG20" s="157">
        <f t="shared" si="19"/>
        <v>2.65</v>
      </c>
      <c r="AH20" s="157"/>
      <c r="AI20" s="142">
        <v>755</v>
      </c>
      <c r="AJ20" s="158">
        <f t="shared" si="20"/>
        <v>1642.1249999999998</v>
      </c>
      <c r="AK20" s="150">
        <f t="shared" si="21"/>
        <v>2000.75</v>
      </c>
      <c r="AL20" s="158"/>
      <c r="AM20" s="148"/>
      <c r="AN20" s="159">
        <v>0.2</v>
      </c>
      <c r="AO20" s="158">
        <f t="shared" si="22"/>
        <v>328.42499999999995</v>
      </c>
      <c r="AP20" s="159">
        <v>0.2</v>
      </c>
      <c r="AQ20" s="150">
        <f t="shared" si="23"/>
        <v>400.15000000000003</v>
      </c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</row>
    <row r="21" spans="1:71" ht="19.5" customHeight="1" x14ac:dyDescent="0.15">
      <c r="A21" s="143">
        <v>4</v>
      </c>
      <c r="B21" s="152">
        <v>5</v>
      </c>
      <c r="C21" s="153">
        <v>0.6</v>
      </c>
      <c r="D21" s="142">
        <v>3.9</v>
      </c>
      <c r="E21" s="154">
        <f t="shared" si="12"/>
        <v>2.34</v>
      </c>
      <c r="F21" s="142">
        <v>0.1</v>
      </c>
      <c r="G21" s="142">
        <v>0.15</v>
      </c>
      <c r="H21" s="142">
        <v>0.2</v>
      </c>
      <c r="I21" s="142">
        <v>0.25</v>
      </c>
      <c r="J21" s="142">
        <v>0.35</v>
      </c>
      <c r="K21" s="154">
        <v>0.15</v>
      </c>
      <c r="L21" s="154">
        <v>0.25</v>
      </c>
      <c r="M21" s="142">
        <v>0.1</v>
      </c>
      <c r="N21" s="142">
        <v>0.2</v>
      </c>
      <c r="O21" s="142">
        <v>0.5</v>
      </c>
      <c r="P21" s="142">
        <v>0.7</v>
      </c>
      <c r="Q21" s="155"/>
      <c r="R21" s="142"/>
      <c r="S21" s="142"/>
      <c r="T21" s="142"/>
      <c r="U21" s="142"/>
      <c r="V21" s="142"/>
      <c r="W21" s="142"/>
      <c r="X21" s="142"/>
      <c r="Y21" s="154">
        <f t="shared" si="13"/>
        <v>0.21</v>
      </c>
      <c r="Z21" s="154">
        <f t="shared" si="14"/>
        <v>0.3</v>
      </c>
      <c r="AA21" s="154">
        <f t="shared" si="15"/>
        <v>0.56999999999999995</v>
      </c>
      <c r="AB21" s="154">
        <f t="shared" si="16"/>
        <v>0.72</v>
      </c>
      <c r="AC21" s="154">
        <f t="shared" si="17"/>
        <v>0.77999999999999992</v>
      </c>
      <c r="AD21" s="153">
        <v>0.6</v>
      </c>
      <c r="AE21" s="156">
        <f t="shared" si="18"/>
        <v>2.5499999999999998</v>
      </c>
      <c r="AF21" s="143"/>
      <c r="AG21" s="157">
        <f t="shared" si="19"/>
        <v>3.1199999999999997</v>
      </c>
      <c r="AH21" s="157"/>
      <c r="AI21" s="142">
        <v>755</v>
      </c>
      <c r="AJ21" s="158">
        <f t="shared" si="20"/>
        <v>1925.2499999999998</v>
      </c>
      <c r="AK21" s="150">
        <f t="shared" si="21"/>
        <v>2355.6</v>
      </c>
      <c r="AL21" s="158"/>
      <c r="AM21" s="148"/>
      <c r="AN21" s="159">
        <v>0.2</v>
      </c>
      <c r="AO21" s="158">
        <f t="shared" si="22"/>
        <v>385.04999999999995</v>
      </c>
      <c r="AP21" s="159">
        <v>0.2</v>
      </c>
      <c r="AQ21" s="150">
        <f t="shared" si="23"/>
        <v>471.12</v>
      </c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</row>
    <row r="22" spans="1:71" ht="19.5" customHeight="1" x14ac:dyDescent="0.15">
      <c r="A22" s="143">
        <v>5</v>
      </c>
      <c r="B22" s="152">
        <v>6</v>
      </c>
      <c r="C22" s="153">
        <v>0.7</v>
      </c>
      <c r="D22" s="142">
        <v>3.8</v>
      </c>
      <c r="E22" s="154">
        <f t="shared" si="12"/>
        <v>2.6599999999999997</v>
      </c>
      <c r="F22" s="142">
        <v>0.1</v>
      </c>
      <c r="G22" s="142">
        <v>0.15</v>
      </c>
      <c r="H22" s="142">
        <v>0.2</v>
      </c>
      <c r="I22" s="142">
        <v>0.25</v>
      </c>
      <c r="J22" s="142">
        <v>0.35</v>
      </c>
      <c r="K22" s="154">
        <v>0.15</v>
      </c>
      <c r="L22" s="154">
        <v>0.25</v>
      </c>
      <c r="M22" s="142">
        <v>0.1</v>
      </c>
      <c r="N22" s="142">
        <v>0.2</v>
      </c>
      <c r="O22" s="142">
        <v>0.5</v>
      </c>
      <c r="P22" s="142">
        <v>0.7</v>
      </c>
      <c r="Q22" s="155"/>
      <c r="R22" s="142"/>
      <c r="S22" s="142"/>
      <c r="T22" s="142"/>
      <c r="U22" s="142"/>
      <c r="V22" s="142"/>
      <c r="W22" s="142"/>
      <c r="X22" s="142"/>
      <c r="Y22" s="154">
        <f t="shared" si="13"/>
        <v>0.24499999999999997</v>
      </c>
      <c r="Z22" s="154">
        <f t="shared" si="14"/>
        <v>0.35</v>
      </c>
      <c r="AA22" s="154">
        <f t="shared" si="15"/>
        <v>0.66499999999999992</v>
      </c>
      <c r="AB22" s="154">
        <f t="shared" si="16"/>
        <v>0.84</v>
      </c>
      <c r="AC22" s="154">
        <f t="shared" si="17"/>
        <v>0.90999999999999981</v>
      </c>
      <c r="AD22" s="153">
        <v>0.7</v>
      </c>
      <c r="AE22" s="156">
        <f t="shared" si="18"/>
        <v>2.9049999999999998</v>
      </c>
      <c r="AF22" s="143"/>
      <c r="AG22" s="157">
        <f t="shared" si="19"/>
        <v>3.5699999999999994</v>
      </c>
      <c r="AH22" s="157"/>
      <c r="AI22" s="142">
        <v>755</v>
      </c>
      <c r="AJ22" s="158">
        <f t="shared" si="20"/>
        <v>2193.2749999999996</v>
      </c>
      <c r="AK22" s="150">
        <f t="shared" si="21"/>
        <v>2695.3499999999995</v>
      </c>
      <c r="AL22" s="158"/>
      <c r="AM22" s="148"/>
      <c r="AN22" s="159">
        <v>0.2</v>
      </c>
      <c r="AO22" s="158">
        <f t="shared" si="22"/>
        <v>438.65499999999997</v>
      </c>
      <c r="AP22" s="159">
        <v>0.2</v>
      </c>
      <c r="AQ22" s="150">
        <f t="shared" si="23"/>
        <v>539.06999999999994</v>
      </c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</row>
    <row r="23" spans="1:71" ht="19.5" customHeight="1" x14ac:dyDescent="0.15">
      <c r="A23" s="143">
        <v>6</v>
      </c>
      <c r="B23" s="152">
        <v>7</v>
      </c>
      <c r="C23" s="153">
        <v>0.8</v>
      </c>
      <c r="D23" s="142">
        <v>3.7</v>
      </c>
      <c r="E23" s="154">
        <f t="shared" si="12"/>
        <v>2.9600000000000004</v>
      </c>
      <c r="F23" s="142">
        <v>0.1</v>
      </c>
      <c r="G23" s="142">
        <v>0.15</v>
      </c>
      <c r="H23" s="142">
        <v>0.2</v>
      </c>
      <c r="I23" s="142">
        <v>0.25</v>
      </c>
      <c r="J23" s="142">
        <v>0.35</v>
      </c>
      <c r="K23" s="154">
        <v>0.15</v>
      </c>
      <c r="L23" s="154">
        <v>0.25</v>
      </c>
      <c r="M23" s="142">
        <v>0.1</v>
      </c>
      <c r="N23" s="142">
        <v>0.2</v>
      </c>
      <c r="O23" s="142">
        <v>0.5</v>
      </c>
      <c r="P23" s="142">
        <v>0.7</v>
      </c>
      <c r="Q23" s="155"/>
      <c r="R23" s="142"/>
      <c r="S23" s="142"/>
      <c r="T23" s="142"/>
      <c r="U23" s="142"/>
      <c r="V23" s="142"/>
      <c r="W23" s="142"/>
      <c r="X23" s="142"/>
      <c r="Y23" s="154">
        <f t="shared" si="13"/>
        <v>0.27999999999999997</v>
      </c>
      <c r="Z23" s="154">
        <f t="shared" si="14"/>
        <v>0.4</v>
      </c>
      <c r="AA23" s="154">
        <f t="shared" si="15"/>
        <v>0.76</v>
      </c>
      <c r="AB23" s="154">
        <f t="shared" si="16"/>
        <v>0.96</v>
      </c>
      <c r="AC23" s="154">
        <f t="shared" si="17"/>
        <v>1.0399999999999998</v>
      </c>
      <c r="AD23" s="153">
        <v>0.8</v>
      </c>
      <c r="AE23" s="156">
        <f t="shared" si="18"/>
        <v>3.24</v>
      </c>
      <c r="AF23" s="143"/>
      <c r="AG23" s="157">
        <f t="shared" si="19"/>
        <v>4</v>
      </c>
      <c r="AH23" s="157"/>
      <c r="AI23" s="142">
        <v>755</v>
      </c>
      <c r="AJ23" s="158">
        <f t="shared" si="20"/>
        <v>2446.2000000000003</v>
      </c>
      <c r="AK23" s="150">
        <f t="shared" si="21"/>
        <v>3020</v>
      </c>
      <c r="AL23" s="158"/>
      <c r="AM23" s="148"/>
      <c r="AN23" s="159">
        <v>0.2</v>
      </c>
      <c r="AO23" s="158">
        <f t="shared" si="22"/>
        <v>489.24000000000007</v>
      </c>
      <c r="AP23" s="159">
        <v>0.2</v>
      </c>
      <c r="AQ23" s="150">
        <f t="shared" si="23"/>
        <v>604</v>
      </c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</row>
    <row r="24" spans="1:71" ht="19.5" customHeight="1" x14ac:dyDescent="0.15">
      <c r="A24" s="143">
        <v>7</v>
      </c>
      <c r="B24" s="152">
        <v>8</v>
      </c>
      <c r="C24" s="153">
        <v>0.9</v>
      </c>
      <c r="D24" s="142">
        <v>3.6</v>
      </c>
      <c r="E24" s="154">
        <f t="shared" si="12"/>
        <v>3.24</v>
      </c>
      <c r="F24" s="142">
        <v>0.1</v>
      </c>
      <c r="G24" s="142">
        <v>0.15</v>
      </c>
      <c r="H24" s="142">
        <v>0.2</v>
      </c>
      <c r="I24" s="142">
        <v>0.25</v>
      </c>
      <c r="J24" s="142">
        <v>0.35</v>
      </c>
      <c r="K24" s="154">
        <v>0.15</v>
      </c>
      <c r="L24" s="154">
        <v>0.25</v>
      </c>
      <c r="M24" s="142">
        <v>0.1</v>
      </c>
      <c r="N24" s="142">
        <v>0.2</v>
      </c>
      <c r="O24" s="142">
        <v>0.5</v>
      </c>
      <c r="P24" s="142">
        <v>0.7</v>
      </c>
      <c r="Q24" s="155"/>
      <c r="R24" s="142"/>
      <c r="S24" s="142"/>
      <c r="T24" s="142"/>
      <c r="U24" s="142"/>
      <c r="V24" s="142"/>
      <c r="W24" s="142"/>
      <c r="X24" s="142"/>
      <c r="Y24" s="154">
        <f t="shared" si="13"/>
        <v>0.315</v>
      </c>
      <c r="Z24" s="154">
        <f t="shared" si="14"/>
        <v>0.45</v>
      </c>
      <c r="AA24" s="154">
        <f t="shared" si="15"/>
        <v>0.85499999999999998</v>
      </c>
      <c r="AB24" s="154">
        <f t="shared" si="16"/>
        <v>1.08</v>
      </c>
      <c r="AC24" s="154">
        <f t="shared" si="17"/>
        <v>1.17</v>
      </c>
      <c r="AD24" s="153">
        <v>0.9</v>
      </c>
      <c r="AE24" s="156">
        <f t="shared" si="18"/>
        <v>3.5550000000000002</v>
      </c>
      <c r="AF24" s="143"/>
      <c r="AG24" s="157">
        <f t="shared" si="19"/>
        <v>4.41</v>
      </c>
      <c r="AH24" s="157"/>
      <c r="AI24" s="142">
        <v>755</v>
      </c>
      <c r="AJ24" s="158">
        <f t="shared" si="20"/>
        <v>2684.0250000000001</v>
      </c>
      <c r="AK24" s="150">
        <f t="shared" si="21"/>
        <v>3329.55</v>
      </c>
      <c r="AL24" s="158"/>
      <c r="AM24" s="148"/>
      <c r="AN24" s="159">
        <v>0.2</v>
      </c>
      <c r="AO24" s="158">
        <f t="shared" si="22"/>
        <v>536.80500000000006</v>
      </c>
      <c r="AP24" s="159">
        <v>0.2</v>
      </c>
      <c r="AQ24" s="150">
        <f t="shared" si="23"/>
        <v>665.91000000000008</v>
      </c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</row>
    <row r="25" spans="1:71" ht="19.5" customHeight="1" x14ac:dyDescent="0.15">
      <c r="A25" s="143">
        <v>8</v>
      </c>
      <c r="B25" s="152">
        <v>9</v>
      </c>
      <c r="C25" s="153">
        <v>1</v>
      </c>
      <c r="D25" s="142">
        <v>3.5</v>
      </c>
      <c r="E25" s="154">
        <f t="shared" si="12"/>
        <v>3.5</v>
      </c>
      <c r="F25" s="142">
        <v>0.1</v>
      </c>
      <c r="G25" s="142">
        <v>0.15</v>
      </c>
      <c r="H25" s="142">
        <v>0.2</v>
      </c>
      <c r="I25" s="142">
        <v>0.25</v>
      </c>
      <c r="J25" s="142">
        <v>0.35</v>
      </c>
      <c r="K25" s="154">
        <v>0.15</v>
      </c>
      <c r="L25" s="154">
        <v>0.25</v>
      </c>
      <c r="M25" s="142">
        <v>0.1</v>
      </c>
      <c r="N25" s="142">
        <v>0.2</v>
      </c>
      <c r="O25" s="142">
        <v>0.5</v>
      </c>
      <c r="P25" s="142">
        <v>0.7</v>
      </c>
      <c r="Q25" s="155"/>
      <c r="R25" s="142"/>
      <c r="S25" s="142"/>
      <c r="T25" s="142"/>
      <c r="U25" s="142"/>
      <c r="V25" s="142"/>
      <c r="W25" s="142"/>
      <c r="X25" s="142"/>
      <c r="Y25" s="154">
        <f t="shared" si="13"/>
        <v>0.35</v>
      </c>
      <c r="Z25" s="154">
        <f t="shared" si="14"/>
        <v>0.5</v>
      </c>
      <c r="AA25" s="154">
        <f t="shared" si="15"/>
        <v>0.95</v>
      </c>
      <c r="AB25" s="154">
        <f t="shared" si="16"/>
        <v>1.2</v>
      </c>
      <c r="AC25" s="154">
        <f t="shared" si="17"/>
        <v>1.2999999999999998</v>
      </c>
      <c r="AD25" s="153">
        <v>1</v>
      </c>
      <c r="AE25" s="156">
        <f t="shared" si="18"/>
        <v>3.85</v>
      </c>
      <c r="AF25" s="143"/>
      <c r="AG25" s="157">
        <f t="shared" si="19"/>
        <v>4.8</v>
      </c>
      <c r="AH25" s="157"/>
      <c r="AI25" s="142">
        <v>755</v>
      </c>
      <c r="AJ25" s="158">
        <f t="shared" si="20"/>
        <v>2906.75</v>
      </c>
      <c r="AK25" s="150">
        <f t="shared" si="21"/>
        <v>3624</v>
      </c>
      <c r="AL25" s="158"/>
      <c r="AM25" s="148"/>
      <c r="AN25" s="159">
        <v>0.2</v>
      </c>
      <c r="AO25" s="158">
        <f t="shared" si="22"/>
        <v>581.35</v>
      </c>
      <c r="AP25" s="159">
        <v>0.2</v>
      </c>
      <c r="AQ25" s="150">
        <f t="shared" si="23"/>
        <v>724.80000000000007</v>
      </c>
      <c r="AR25" s="160"/>
      <c r="AS25" s="160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</row>
    <row r="26" spans="1:71" ht="19.5" customHeight="1" x14ac:dyDescent="0.1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2"/>
      <c r="R26" s="163"/>
      <c r="S26" s="163"/>
      <c r="T26" s="163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4"/>
      <c r="AO26" s="161"/>
      <c r="AP26" s="164"/>
      <c r="AQ26" s="161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</row>
    <row r="27" spans="1:71" ht="19.5" customHeight="1" x14ac:dyDescent="0.15">
      <c r="A27" s="62"/>
      <c r="B27" s="62"/>
      <c r="C27" s="140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140"/>
      <c r="AE27" s="62"/>
      <c r="AF27" s="62"/>
      <c r="AG27" s="62"/>
      <c r="AH27" s="62"/>
      <c r="AI27" s="62"/>
      <c r="AJ27" s="62"/>
      <c r="AK27" s="62"/>
      <c r="AL27" s="62"/>
      <c r="AM27" s="62"/>
      <c r="AN27" s="165"/>
      <c r="AO27" s="62"/>
      <c r="AP27" s="165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</row>
    <row r="28" spans="1:71" ht="19.5" customHeight="1" x14ac:dyDescent="0.15">
      <c r="A28" s="335" t="s">
        <v>279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165"/>
      <c r="AO28" s="62"/>
      <c r="AP28" s="165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</row>
    <row r="29" spans="1:71" ht="19.5" customHeight="1" x14ac:dyDescent="0.15">
      <c r="A29" s="166"/>
      <c r="B29" s="141"/>
      <c r="C29" s="141"/>
      <c r="D29" s="141" t="s">
        <v>240</v>
      </c>
      <c r="E29" s="141"/>
      <c r="F29" s="331" t="s">
        <v>241</v>
      </c>
      <c r="G29" s="318"/>
      <c r="H29" s="318"/>
      <c r="I29" s="318"/>
      <c r="J29" s="319"/>
      <c r="K29" s="331" t="s">
        <v>242</v>
      </c>
      <c r="L29" s="319"/>
      <c r="M29" s="331" t="s">
        <v>243</v>
      </c>
      <c r="N29" s="318"/>
      <c r="O29" s="318"/>
      <c r="P29" s="319"/>
      <c r="Q29" s="331"/>
      <c r="R29" s="318"/>
      <c r="S29" s="318"/>
      <c r="T29" s="319"/>
      <c r="U29" s="331">
        <v>5</v>
      </c>
      <c r="V29" s="318"/>
      <c r="W29" s="318"/>
      <c r="X29" s="319"/>
      <c r="Y29" s="331"/>
      <c r="Z29" s="318"/>
      <c r="AA29" s="318"/>
      <c r="AB29" s="318"/>
      <c r="AC29" s="319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</row>
    <row r="30" spans="1:71" ht="137.25" customHeight="1" x14ac:dyDescent="0.15">
      <c r="A30" s="142" t="s">
        <v>244</v>
      </c>
      <c r="B30" s="142" t="s">
        <v>245</v>
      </c>
      <c r="C30" s="144" t="s">
        <v>246</v>
      </c>
      <c r="D30" s="143" t="s">
        <v>280</v>
      </c>
      <c r="E30" s="4" t="s">
        <v>281</v>
      </c>
      <c r="F30" s="327" t="s">
        <v>282</v>
      </c>
      <c r="G30" s="318"/>
      <c r="H30" s="318"/>
      <c r="I30" s="318"/>
      <c r="J30" s="319"/>
      <c r="K30" s="333" t="s">
        <v>283</v>
      </c>
      <c r="L30" s="319"/>
      <c r="M30" s="327" t="s">
        <v>284</v>
      </c>
      <c r="N30" s="318"/>
      <c r="O30" s="318"/>
      <c r="P30" s="319"/>
      <c r="Q30" s="327" t="s">
        <v>285</v>
      </c>
      <c r="R30" s="318"/>
      <c r="S30" s="318"/>
      <c r="T30" s="319"/>
      <c r="U30" s="327" t="s">
        <v>286</v>
      </c>
      <c r="V30" s="318"/>
      <c r="W30" s="318"/>
      <c r="X30" s="319"/>
      <c r="Y30" s="332" t="s">
        <v>254</v>
      </c>
      <c r="Z30" s="318"/>
      <c r="AA30" s="318"/>
      <c r="AB30" s="318"/>
      <c r="AC30" s="319"/>
      <c r="AD30" s="144" t="s">
        <v>255</v>
      </c>
      <c r="AE30" s="145" t="s">
        <v>287</v>
      </c>
      <c r="AF30" s="143"/>
      <c r="AG30" s="146" t="s">
        <v>288</v>
      </c>
      <c r="AH30" s="146"/>
      <c r="AI30" s="143" t="s">
        <v>289</v>
      </c>
      <c r="AJ30" s="145" t="s">
        <v>290</v>
      </c>
      <c r="AK30" s="146" t="s">
        <v>291</v>
      </c>
      <c r="AL30" s="147" t="s">
        <v>292</v>
      </c>
      <c r="AM30" s="148" t="s">
        <v>293</v>
      </c>
      <c r="AN30" s="149" t="s">
        <v>261</v>
      </c>
      <c r="AO30" s="147" t="s">
        <v>294</v>
      </c>
      <c r="AP30" s="149" t="s">
        <v>263</v>
      </c>
      <c r="AQ30" s="150" t="s">
        <v>295</v>
      </c>
      <c r="AR30" s="61" t="s">
        <v>296</v>
      </c>
      <c r="AS30" s="61" t="s">
        <v>297</v>
      </c>
      <c r="AT30" s="60" t="s">
        <v>61</v>
      </c>
      <c r="AU30" s="60" t="s">
        <v>62</v>
      </c>
      <c r="AV30" s="60" t="s">
        <v>63</v>
      </c>
      <c r="AW30" s="60" t="s">
        <v>217</v>
      </c>
      <c r="AX30" s="61" t="s">
        <v>65</v>
      </c>
      <c r="AY30" s="60" t="s">
        <v>66</v>
      </c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</row>
    <row r="31" spans="1:71" ht="19.5" customHeight="1" x14ac:dyDescent="0.15">
      <c r="A31" s="167">
        <v>1</v>
      </c>
      <c r="B31" s="143">
        <v>1</v>
      </c>
      <c r="C31" s="144">
        <v>1</v>
      </c>
      <c r="D31" s="142">
        <v>3.5</v>
      </c>
      <c r="E31" s="154">
        <f t="shared" ref="E31:E40" si="24">C31*D31</f>
        <v>3.5</v>
      </c>
      <c r="F31" s="142">
        <v>0.1</v>
      </c>
      <c r="G31" s="142">
        <v>0.15</v>
      </c>
      <c r="H31" s="142">
        <v>0.2</v>
      </c>
      <c r="I31" s="142">
        <v>0.25</v>
      </c>
      <c r="J31" s="142">
        <v>0.35</v>
      </c>
      <c r="K31" s="154">
        <v>0.15</v>
      </c>
      <c r="L31" s="154">
        <v>0.25</v>
      </c>
      <c r="M31" s="142">
        <v>0.1</v>
      </c>
      <c r="N31" s="142">
        <v>0.2</v>
      </c>
      <c r="O31" s="142">
        <v>0.5</v>
      </c>
      <c r="P31" s="142">
        <v>0.7</v>
      </c>
      <c r="Q31" s="155"/>
      <c r="R31" s="142"/>
      <c r="S31" s="142"/>
      <c r="T31" s="142"/>
      <c r="U31" s="142"/>
      <c r="V31" s="142"/>
      <c r="W31" s="142"/>
      <c r="X31" s="142"/>
      <c r="Y31" s="154">
        <f t="shared" ref="Y31:Y40" si="25">(F31+K31+M31+Q31+U31)*C31</f>
        <v>0.35</v>
      </c>
      <c r="Z31" s="154">
        <f t="shared" ref="Z31:Z40" si="26">(G31+K31+N31+R31+V31)*C31</f>
        <v>0.5</v>
      </c>
      <c r="AA31" s="154">
        <f t="shared" ref="AA31:AA40" si="27">(H31+L31+O31+S31+W31)*C31</f>
        <v>0.95</v>
      </c>
      <c r="AB31" s="154">
        <f t="shared" ref="AB31:AB40" si="28">(I31+L31+P31+T31+X31)*C31</f>
        <v>1.2</v>
      </c>
      <c r="AC31" s="154">
        <f t="shared" ref="AC31:AC40" si="29">(J31+L31+P31+T31+X31)*C31</f>
        <v>1.2999999999999998</v>
      </c>
      <c r="AD31" s="144">
        <v>1</v>
      </c>
      <c r="AE31" s="156">
        <f t="shared" ref="AE31:AE40" si="30">E31+Y31</f>
        <v>3.85</v>
      </c>
      <c r="AF31" s="143"/>
      <c r="AG31" s="157">
        <f t="shared" ref="AG31:AG40" si="31">E31+AC31</f>
        <v>4.8</v>
      </c>
      <c r="AH31" s="157"/>
      <c r="AI31" s="142">
        <v>755</v>
      </c>
      <c r="AJ31" s="158">
        <f t="shared" ref="AJ31:AJ40" si="32">AE31*AI31</f>
        <v>2906.75</v>
      </c>
      <c r="AK31" s="150">
        <f t="shared" ref="AK31:AK40" si="33">AG31*AI31</f>
        <v>3624</v>
      </c>
      <c r="AL31" s="52">
        <f t="shared" ref="AL31:AL40" si="34">AJ31/AD31</f>
        <v>2906.75</v>
      </c>
      <c r="AM31" s="168">
        <f t="shared" ref="AM31:AM40" si="35">AK31/AD31</f>
        <v>3624</v>
      </c>
      <c r="AN31" s="159">
        <v>0.19</v>
      </c>
      <c r="AO31" s="158">
        <f t="shared" ref="AO31:AO40" si="36">AJ31*AN31</f>
        <v>552.28250000000003</v>
      </c>
      <c r="AP31" s="159">
        <v>0.19</v>
      </c>
      <c r="AQ31" s="150">
        <f t="shared" ref="AQ31:AQ40" si="37">AK31*AP31</f>
        <v>688.56000000000006</v>
      </c>
      <c r="AR31" s="160">
        <f>AJ31/AD31</f>
        <v>2906.75</v>
      </c>
      <c r="AS31" s="160">
        <f>AK31/AD31</f>
        <v>3624</v>
      </c>
      <c r="AT31" s="62">
        <v>29</v>
      </c>
      <c r="AU31" s="62">
        <v>4.8</v>
      </c>
      <c r="AV31" s="62">
        <f t="shared" ref="AV31:AV33" si="38">AT31*AU31</f>
        <v>139.19999999999999</v>
      </c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</row>
    <row r="32" spans="1:71" ht="19.5" customHeight="1" x14ac:dyDescent="0.15">
      <c r="A32" s="167">
        <v>2</v>
      </c>
      <c r="B32" s="143">
        <v>2</v>
      </c>
      <c r="C32" s="144">
        <v>2</v>
      </c>
      <c r="D32" s="142">
        <v>2.8</v>
      </c>
      <c r="E32" s="154">
        <f t="shared" si="24"/>
        <v>5.6</v>
      </c>
      <c r="F32" s="142">
        <v>0.1</v>
      </c>
      <c r="G32" s="142">
        <v>0.15</v>
      </c>
      <c r="H32" s="142">
        <v>0.2</v>
      </c>
      <c r="I32" s="142">
        <v>0.25</v>
      </c>
      <c r="J32" s="142">
        <v>0.35</v>
      </c>
      <c r="K32" s="154">
        <v>0.15</v>
      </c>
      <c r="L32" s="154">
        <v>0.25</v>
      </c>
      <c r="M32" s="142">
        <v>0.1</v>
      </c>
      <c r="N32" s="142">
        <v>0.2</v>
      </c>
      <c r="O32" s="142">
        <v>0.5</v>
      </c>
      <c r="P32" s="142">
        <v>0.7</v>
      </c>
      <c r="Q32" s="155"/>
      <c r="R32" s="142"/>
      <c r="S32" s="142"/>
      <c r="T32" s="142"/>
      <c r="U32" s="142"/>
      <c r="V32" s="142"/>
      <c r="W32" s="142"/>
      <c r="X32" s="142"/>
      <c r="Y32" s="154">
        <f t="shared" si="25"/>
        <v>0.7</v>
      </c>
      <c r="Z32" s="154">
        <f t="shared" si="26"/>
        <v>1</v>
      </c>
      <c r="AA32" s="154">
        <f t="shared" si="27"/>
        <v>1.9</v>
      </c>
      <c r="AB32" s="154">
        <f t="shared" si="28"/>
        <v>2.4</v>
      </c>
      <c r="AC32" s="154">
        <f t="shared" si="29"/>
        <v>2.5999999999999996</v>
      </c>
      <c r="AD32" s="144">
        <v>2</v>
      </c>
      <c r="AE32" s="156">
        <f t="shared" si="30"/>
        <v>6.3</v>
      </c>
      <c r="AF32" s="143"/>
      <c r="AG32" s="157">
        <f t="shared" si="31"/>
        <v>8.1999999999999993</v>
      </c>
      <c r="AH32" s="157"/>
      <c r="AI32" s="142">
        <v>755</v>
      </c>
      <c r="AJ32" s="158">
        <f t="shared" si="32"/>
        <v>4756.5</v>
      </c>
      <c r="AK32" s="150">
        <f t="shared" si="33"/>
        <v>6190.9999999999991</v>
      </c>
      <c r="AL32" s="52">
        <f t="shared" si="34"/>
        <v>2378.25</v>
      </c>
      <c r="AM32" s="168">
        <f t="shared" si="35"/>
        <v>3095.4999999999995</v>
      </c>
      <c r="AN32" s="159">
        <v>0.18</v>
      </c>
      <c r="AO32" s="158">
        <f t="shared" si="36"/>
        <v>856.17</v>
      </c>
      <c r="AP32" s="159">
        <v>0.18</v>
      </c>
      <c r="AQ32" s="150">
        <f t="shared" si="37"/>
        <v>1114.3799999999999</v>
      </c>
      <c r="AR32" s="160"/>
      <c r="AS32" s="62"/>
      <c r="AT32" s="62">
        <v>8</v>
      </c>
      <c r="AU32" s="62">
        <v>2.9</v>
      </c>
      <c r="AV32" s="62">
        <f t="shared" si="38"/>
        <v>23.2</v>
      </c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</row>
    <row r="33" spans="1:71" ht="19.5" customHeight="1" x14ac:dyDescent="0.15">
      <c r="A33" s="167">
        <v>3</v>
      </c>
      <c r="B33" s="143">
        <v>3</v>
      </c>
      <c r="C33" s="144">
        <v>3</v>
      </c>
      <c r="D33" s="142">
        <v>2.6</v>
      </c>
      <c r="E33" s="154">
        <f t="shared" si="24"/>
        <v>7.8000000000000007</v>
      </c>
      <c r="F33" s="142">
        <v>0.1</v>
      </c>
      <c r="G33" s="142">
        <v>0.15</v>
      </c>
      <c r="H33" s="142">
        <v>0.2</v>
      </c>
      <c r="I33" s="142">
        <v>0.25</v>
      </c>
      <c r="J33" s="142">
        <v>0.35</v>
      </c>
      <c r="K33" s="154">
        <v>0.15</v>
      </c>
      <c r="L33" s="154">
        <v>0.25</v>
      </c>
      <c r="M33" s="142">
        <v>0.1</v>
      </c>
      <c r="N33" s="142">
        <v>0.2</v>
      </c>
      <c r="O33" s="142">
        <v>0.5</v>
      </c>
      <c r="P33" s="142">
        <v>0.7</v>
      </c>
      <c r="Q33" s="155"/>
      <c r="R33" s="142"/>
      <c r="S33" s="142"/>
      <c r="T33" s="142"/>
      <c r="U33" s="142"/>
      <c r="V33" s="142"/>
      <c r="W33" s="142"/>
      <c r="X33" s="142"/>
      <c r="Y33" s="154">
        <f t="shared" si="25"/>
        <v>1.0499999999999998</v>
      </c>
      <c r="Z33" s="154">
        <f t="shared" si="26"/>
        <v>1.5</v>
      </c>
      <c r="AA33" s="154">
        <f t="shared" si="27"/>
        <v>2.8499999999999996</v>
      </c>
      <c r="AB33" s="154">
        <f t="shared" si="28"/>
        <v>3.5999999999999996</v>
      </c>
      <c r="AC33" s="154">
        <f t="shared" si="29"/>
        <v>3.8999999999999995</v>
      </c>
      <c r="AD33" s="144">
        <v>3</v>
      </c>
      <c r="AE33" s="156">
        <f t="shared" si="30"/>
        <v>8.8500000000000014</v>
      </c>
      <c r="AF33" s="143"/>
      <c r="AG33" s="157">
        <f t="shared" si="31"/>
        <v>11.7</v>
      </c>
      <c r="AH33" s="157"/>
      <c r="AI33" s="142">
        <v>755</v>
      </c>
      <c r="AJ33" s="158">
        <f t="shared" si="32"/>
        <v>6681.7500000000009</v>
      </c>
      <c r="AK33" s="150">
        <f t="shared" si="33"/>
        <v>8833.5</v>
      </c>
      <c r="AL33" s="52">
        <f t="shared" si="34"/>
        <v>2227.2500000000005</v>
      </c>
      <c r="AM33" s="168">
        <f t="shared" si="35"/>
        <v>2944.5</v>
      </c>
      <c r="AN33" s="159">
        <v>0.17</v>
      </c>
      <c r="AO33" s="158">
        <f t="shared" si="36"/>
        <v>1135.8975000000003</v>
      </c>
      <c r="AP33" s="159">
        <v>0.17</v>
      </c>
      <c r="AQ33" s="150">
        <f t="shared" si="37"/>
        <v>1501.6950000000002</v>
      </c>
      <c r="AR33" s="160"/>
      <c r="AS33" s="62"/>
      <c r="AT33" s="62">
        <v>1</v>
      </c>
      <c r="AU33" s="62">
        <v>1.7</v>
      </c>
      <c r="AV33" s="62">
        <f t="shared" si="38"/>
        <v>1.7</v>
      </c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</row>
    <row r="34" spans="1:71" ht="19.5" customHeight="1" x14ac:dyDescent="0.15">
      <c r="A34" s="167">
        <v>4</v>
      </c>
      <c r="B34" s="143">
        <v>4</v>
      </c>
      <c r="C34" s="144">
        <v>4</v>
      </c>
      <c r="D34" s="142">
        <v>2.4</v>
      </c>
      <c r="E34" s="154">
        <f t="shared" si="24"/>
        <v>9.6</v>
      </c>
      <c r="F34" s="142">
        <v>0.1</v>
      </c>
      <c r="G34" s="142">
        <v>0.15</v>
      </c>
      <c r="H34" s="142">
        <v>0.2</v>
      </c>
      <c r="I34" s="142">
        <v>0.25</v>
      </c>
      <c r="J34" s="142">
        <v>0.35</v>
      </c>
      <c r="K34" s="154">
        <v>0.15</v>
      </c>
      <c r="L34" s="154">
        <v>0.25</v>
      </c>
      <c r="M34" s="142">
        <v>0.1</v>
      </c>
      <c r="N34" s="142">
        <v>0.2</v>
      </c>
      <c r="O34" s="142">
        <v>0.5</v>
      </c>
      <c r="P34" s="142">
        <v>0.7</v>
      </c>
      <c r="Q34" s="155"/>
      <c r="R34" s="142"/>
      <c r="S34" s="142"/>
      <c r="T34" s="142"/>
      <c r="U34" s="142"/>
      <c r="V34" s="142"/>
      <c r="W34" s="142"/>
      <c r="X34" s="142"/>
      <c r="Y34" s="154">
        <f t="shared" si="25"/>
        <v>1.4</v>
      </c>
      <c r="Z34" s="154">
        <f t="shared" si="26"/>
        <v>2</v>
      </c>
      <c r="AA34" s="154">
        <f t="shared" si="27"/>
        <v>3.8</v>
      </c>
      <c r="AB34" s="154">
        <f t="shared" si="28"/>
        <v>4.8</v>
      </c>
      <c r="AC34" s="154">
        <f t="shared" si="29"/>
        <v>5.1999999999999993</v>
      </c>
      <c r="AD34" s="144">
        <v>4</v>
      </c>
      <c r="AE34" s="156">
        <f t="shared" si="30"/>
        <v>11</v>
      </c>
      <c r="AF34" s="143"/>
      <c r="AG34" s="157">
        <f t="shared" si="31"/>
        <v>14.799999999999999</v>
      </c>
      <c r="AH34" s="157"/>
      <c r="AI34" s="142">
        <v>755</v>
      </c>
      <c r="AJ34" s="158">
        <f t="shared" si="32"/>
        <v>8305</v>
      </c>
      <c r="AK34" s="150">
        <f t="shared" si="33"/>
        <v>11174</v>
      </c>
      <c r="AL34" s="52">
        <f t="shared" si="34"/>
        <v>2076.25</v>
      </c>
      <c r="AM34" s="168">
        <f t="shared" si="35"/>
        <v>2793.5</v>
      </c>
      <c r="AN34" s="159">
        <v>0.16</v>
      </c>
      <c r="AO34" s="158">
        <f t="shared" si="36"/>
        <v>1328.8</v>
      </c>
      <c r="AP34" s="159">
        <v>0.16</v>
      </c>
      <c r="AQ34" s="150">
        <f t="shared" si="37"/>
        <v>1787.8400000000001</v>
      </c>
      <c r="AR34" s="160"/>
      <c r="AS34" s="62"/>
      <c r="AT34" s="62"/>
      <c r="AU34" s="62"/>
      <c r="AV34" s="169">
        <f>SUM(AV31:AV33)</f>
        <v>164.09999999999997</v>
      </c>
      <c r="AW34" s="169">
        <v>4</v>
      </c>
      <c r="AX34" s="169"/>
      <c r="AY34" s="62">
        <f>AV34*AW34</f>
        <v>656.39999999999986</v>
      </c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</row>
    <row r="35" spans="1:71" ht="19.5" customHeight="1" x14ac:dyDescent="0.15">
      <c r="A35" s="167">
        <v>5</v>
      </c>
      <c r="B35" s="143">
        <v>5</v>
      </c>
      <c r="C35" s="144">
        <v>5</v>
      </c>
      <c r="D35" s="142">
        <v>2.2000000000000002</v>
      </c>
      <c r="E35" s="154">
        <f t="shared" si="24"/>
        <v>11</v>
      </c>
      <c r="F35" s="142">
        <v>0.1</v>
      </c>
      <c r="G35" s="142">
        <v>0.15</v>
      </c>
      <c r="H35" s="142">
        <v>0.2</v>
      </c>
      <c r="I35" s="142">
        <v>0.25</v>
      </c>
      <c r="J35" s="142">
        <v>0.35</v>
      </c>
      <c r="K35" s="154">
        <v>0.15</v>
      </c>
      <c r="L35" s="154">
        <v>0.25</v>
      </c>
      <c r="M35" s="142">
        <v>0.1</v>
      </c>
      <c r="N35" s="142">
        <v>0.2</v>
      </c>
      <c r="O35" s="142">
        <v>0.5</v>
      </c>
      <c r="P35" s="142">
        <v>0.7</v>
      </c>
      <c r="Q35" s="155"/>
      <c r="R35" s="142"/>
      <c r="S35" s="142"/>
      <c r="T35" s="142"/>
      <c r="U35" s="142"/>
      <c r="V35" s="142"/>
      <c r="W35" s="142"/>
      <c r="X35" s="142"/>
      <c r="Y35" s="154">
        <f t="shared" si="25"/>
        <v>1.75</v>
      </c>
      <c r="Z35" s="154">
        <f t="shared" si="26"/>
        <v>2.5</v>
      </c>
      <c r="AA35" s="154">
        <f t="shared" si="27"/>
        <v>4.75</v>
      </c>
      <c r="AB35" s="154">
        <f t="shared" si="28"/>
        <v>6</v>
      </c>
      <c r="AC35" s="154">
        <f t="shared" si="29"/>
        <v>6.4999999999999991</v>
      </c>
      <c r="AD35" s="144">
        <v>5</v>
      </c>
      <c r="AE35" s="156">
        <f t="shared" si="30"/>
        <v>12.75</v>
      </c>
      <c r="AF35" s="143"/>
      <c r="AG35" s="157">
        <f t="shared" si="31"/>
        <v>17.5</v>
      </c>
      <c r="AH35" s="157"/>
      <c r="AI35" s="142">
        <v>755</v>
      </c>
      <c r="AJ35" s="158">
        <f t="shared" si="32"/>
        <v>9626.25</v>
      </c>
      <c r="AK35" s="150">
        <f t="shared" si="33"/>
        <v>13212.5</v>
      </c>
      <c r="AL35" s="52">
        <f t="shared" si="34"/>
        <v>1925.25</v>
      </c>
      <c r="AM35" s="168">
        <f t="shared" si="35"/>
        <v>2642.5</v>
      </c>
      <c r="AN35" s="159">
        <v>0.15</v>
      </c>
      <c r="AO35" s="158">
        <f t="shared" si="36"/>
        <v>1443.9375</v>
      </c>
      <c r="AP35" s="159">
        <v>0.15</v>
      </c>
      <c r="AQ35" s="150">
        <f t="shared" si="37"/>
        <v>1981.875</v>
      </c>
      <c r="AR35" s="160"/>
      <c r="AS35" s="62"/>
      <c r="AT35" s="62"/>
      <c r="AU35" s="62"/>
      <c r="AV35" s="62"/>
      <c r="AW35" s="62"/>
      <c r="AX35" s="169">
        <v>1.1499999999999999</v>
      </c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</row>
    <row r="36" spans="1:71" ht="19.5" customHeight="1" x14ac:dyDescent="0.15">
      <c r="A36" s="167">
        <v>6</v>
      </c>
      <c r="B36" s="143">
        <v>6</v>
      </c>
      <c r="C36" s="144">
        <v>6</v>
      </c>
      <c r="D36" s="142">
        <v>2</v>
      </c>
      <c r="E36" s="154">
        <f t="shared" si="24"/>
        <v>12</v>
      </c>
      <c r="F36" s="142">
        <v>0.1</v>
      </c>
      <c r="G36" s="142">
        <v>0.15</v>
      </c>
      <c r="H36" s="142">
        <v>0.2</v>
      </c>
      <c r="I36" s="142">
        <v>0.25</v>
      </c>
      <c r="J36" s="142">
        <v>0.35</v>
      </c>
      <c r="K36" s="154">
        <v>0.15</v>
      </c>
      <c r="L36" s="154">
        <v>0.25</v>
      </c>
      <c r="M36" s="142">
        <v>0.1</v>
      </c>
      <c r="N36" s="142">
        <v>0.2</v>
      </c>
      <c r="O36" s="142">
        <v>0.5</v>
      </c>
      <c r="P36" s="142">
        <v>0.7</v>
      </c>
      <c r="Q36" s="155"/>
      <c r="R36" s="142"/>
      <c r="S36" s="142"/>
      <c r="T36" s="142"/>
      <c r="U36" s="142"/>
      <c r="V36" s="142"/>
      <c r="W36" s="142"/>
      <c r="X36" s="142"/>
      <c r="Y36" s="154">
        <f t="shared" si="25"/>
        <v>2.0999999999999996</v>
      </c>
      <c r="Z36" s="154">
        <f t="shared" si="26"/>
        <v>3</v>
      </c>
      <c r="AA36" s="154">
        <f t="shared" si="27"/>
        <v>5.6999999999999993</v>
      </c>
      <c r="AB36" s="154">
        <f t="shared" si="28"/>
        <v>7.1999999999999993</v>
      </c>
      <c r="AC36" s="154">
        <f t="shared" si="29"/>
        <v>7.7999999999999989</v>
      </c>
      <c r="AD36" s="144">
        <v>6</v>
      </c>
      <c r="AE36" s="156">
        <f t="shared" si="30"/>
        <v>14.1</v>
      </c>
      <c r="AF36" s="143"/>
      <c r="AG36" s="157">
        <f t="shared" si="31"/>
        <v>19.799999999999997</v>
      </c>
      <c r="AH36" s="157"/>
      <c r="AI36" s="142">
        <v>755</v>
      </c>
      <c r="AJ36" s="158">
        <f t="shared" si="32"/>
        <v>10645.5</v>
      </c>
      <c r="AK36" s="150">
        <f t="shared" si="33"/>
        <v>14948.999999999998</v>
      </c>
      <c r="AL36" s="52">
        <f t="shared" si="34"/>
        <v>1774.25</v>
      </c>
      <c r="AM36" s="168">
        <f t="shared" si="35"/>
        <v>2491.4999999999995</v>
      </c>
      <c r="AN36" s="159">
        <v>0.14000000000000001</v>
      </c>
      <c r="AO36" s="158">
        <f t="shared" si="36"/>
        <v>1490.3700000000001</v>
      </c>
      <c r="AP36" s="159">
        <v>0.14000000000000001</v>
      </c>
      <c r="AQ36" s="150">
        <f t="shared" si="37"/>
        <v>2092.86</v>
      </c>
      <c r="AR36" s="160"/>
      <c r="AS36" s="62"/>
      <c r="AT36" s="62"/>
      <c r="AU36" s="62"/>
      <c r="AV36" s="62"/>
      <c r="AW36" s="62"/>
      <c r="AX36" s="62" t="s">
        <v>71</v>
      </c>
      <c r="AY36" s="170">
        <f>AY34*AX35</f>
        <v>754.85999999999979</v>
      </c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</row>
    <row r="37" spans="1:71" ht="19.5" customHeight="1" x14ac:dyDescent="0.15">
      <c r="A37" s="167">
        <v>7</v>
      </c>
      <c r="B37" s="143">
        <v>7</v>
      </c>
      <c r="C37" s="144">
        <v>7</v>
      </c>
      <c r="D37" s="142">
        <v>1.9</v>
      </c>
      <c r="E37" s="154">
        <f t="shared" si="24"/>
        <v>13.299999999999999</v>
      </c>
      <c r="F37" s="142">
        <v>0.1</v>
      </c>
      <c r="G37" s="142">
        <v>0.15</v>
      </c>
      <c r="H37" s="142">
        <v>0.2</v>
      </c>
      <c r="I37" s="142">
        <v>0.25</v>
      </c>
      <c r="J37" s="142">
        <v>0.35</v>
      </c>
      <c r="K37" s="154">
        <v>0.15</v>
      </c>
      <c r="L37" s="154">
        <v>0.25</v>
      </c>
      <c r="M37" s="142">
        <v>0.1</v>
      </c>
      <c r="N37" s="142">
        <v>0.2</v>
      </c>
      <c r="O37" s="142">
        <v>0.5</v>
      </c>
      <c r="P37" s="142">
        <v>0.7</v>
      </c>
      <c r="Q37" s="155"/>
      <c r="R37" s="142"/>
      <c r="S37" s="142"/>
      <c r="T37" s="142"/>
      <c r="U37" s="142"/>
      <c r="V37" s="142"/>
      <c r="W37" s="142"/>
      <c r="X37" s="142"/>
      <c r="Y37" s="154">
        <f t="shared" si="25"/>
        <v>2.4499999999999997</v>
      </c>
      <c r="Z37" s="154">
        <f t="shared" si="26"/>
        <v>3.5</v>
      </c>
      <c r="AA37" s="154">
        <f t="shared" si="27"/>
        <v>6.6499999999999995</v>
      </c>
      <c r="AB37" s="154">
        <f t="shared" si="28"/>
        <v>8.4</v>
      </c>
      <c r="AC37" s="154">
        <f t="shared" si="29"/>
        <v>9.0999999999999979</v>
      </c>
      <c r="AD37" s="144">
        <v>7</v>
      </c>
      <c r="AE37" s="156">
        <f t="shared" si="30"/>
        <v>15.749999999999998</v>
      </c>
      <c r="AF37" s="143"/>
      <c r="AG37" s="157">
        <f t="shared" si="31"/>
        <v>22.4</v>
      </c>
      <c r="AH37" s="157"/>
      <c r="AI37" s="142">
        <v>755</v>
      </c>
      <c r="AJ37" s="158">
        <f t="shared" si="32"/>
        <v>11891.249999999998</v>
      </c>
      <c r="AK37" s="150">
        <f t="shared" si="33"/>
        <v>16912</v>
      </c>
      <c r="AL37" s="52">
        <f t="shared" si="34"/>
        <v>1698.7499999999998</v>
      </c>
      <c r="AM37" s="168">
        <f t="shared" si="35"/>
        <v>2416</v>
      </c>
      <c r="AN37" s="159">
        <v>0.13</v>
      </c>
      <c r="AO37" s="158">
        <f t="shared" si="36"/>
        <v>1545.8624999999997</v>
      </c>
      <c r="AP37" s="159">
        <v>0.13</v>
      </c>
      <c r="AQ37" s="150">
        <f t="shared" si="37"/>
        <v>2198.56</v>
      </c>
      <c r="AR37" s="160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</row>
    <row r="38" spans="1:71" ht="19.5" customHeight="1" x14ac:dyDescent="0.15">
      <c r="A38" s="167">
        <v>8</v>
      </c>
      <c r="B38" s="143">
        <v>8</v>
      </c>
      <c r="C38" s="144">
        <v>8</v>
      </c>
      <c r="D38" s="142">
        <v>1.8</v>
      </c>
      <c r="E38" s="154">
        <f t="shared" si="24"/>
        <v>14.4</v>
      </c>
      <c r="F38" s="142">
        <v>0.1</v>
      </c>
      <c r="G38" s="142">
        <v>0.15</v>
      </c>
      <c r="H38" s="142">
        <v>0.2</v>
      </c>
      <c r="I38" s="142">
        <v>0.25</v>
      </c>
      <c r="J38" s="142">
        <v>0.35</v>
      </c>
      <c r="K38" s="154">
        <v>0.15</v>
      </c>
      <c r="L38" s="154">
        <v>0.25</v>
      </c>
      <c r="M38" s="142">
        <v>0.1</v>
      </c>
      <c r="N38" s="142">
        <v>0.2</v>
      </c>
      <c r="O38" s="142">
        <v>0.5</v>
      </c>
      <c r="P38" s="142">
        <v>0.7</v>
      </c>
      <c r="Q38" s="155"/>
      <c r="R38" s="142"/>
      <c r="S38" s="142"/>
      <c r="T38" s="142"/>
      <c r="U38" s="142"/>
      <c r="V38" s="142"/>
      <c r="W38" s="142"/>
      <c r="X38" s="142"/>
      <c r="Y38" s="154">
        <f t="shared" si="25"/>
        <v>2.8</v>
      </c>
      <c r="Z38" s="154">
        <f t="shared" si="26"/>
        <v>4</v>
      </c>
      <c r="AA38" s="154">
        <f t="shared" si="27"/>
        <v>7.6</v>
      </c>
      <c r="AB38" s="154">
        <f t="shared" si="28"/>
        <v>9.6</v>
      </c>
      <c r="AC38" s="154">
        <f t="shared" si="29"/>
        <v>10.399999999999999</v>
      </c>
      <c r="AD38" s="144">
        <v>8</v>
      </c>
      <c r="AE38" s="156">
        <f t="shared" si="30"/>
        <v>17.2</v>
      </c>
      <c r="AF38" s="143"/>
      <c r="AG38" s="157">
        <f t="shared" si="31"/>
        <v>24.799999999999997</v>
      </c>
      <c r="AH38" s="157"/>
      <c r="AI38" s="142">
        <v>755</v>
      </c>
      <c r="AJ38" s="158">
        <f t="shared" si="32"/>
        <v>12986</v>
      </c>
      <c r="AK38" s="150">
        <f t="shared" si="33"/>
        <v>18723.999999999996</v>
      </c>
      <c r="AL38" s="52">
        <f t="shared" si="34"/>
        <v>1623.25</v>
      </c>
      <c r="AM38" s="168">
        <f t="shared" si="35"/>
        <v>2340.4999999999995</v>
      </c>
      <c r="AN38" s="159">
        <v>0.12</v>
      </c>
      <c r="AO38" s="158">
        <f t="shared" si="36"/>
        <v>1558.32</v>
      </c>
      <c r="AP38" s="159">
        <v>0.12</v>
      </c>
      <c r="AQ38" s="150">
        <f t="shared" si="37"/>
        <v>2246.8799999999997</v>
      </c>
      <c r="AR38" s="160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</row>
    <row r="39" spans="1:71" ht="19.5" customHeight="1" x14ac:dyDescent="0.15">
      <c r="A39" s="167">
        <v>9</v>
      </c>
      <c r="B39" s="143">
        <v>9</v>
      </c>
      <c r="C39" s="144">
        <v>9</v>
      </c>
      <c r="D39" s="142">
        <v>1.7</v>
      </c>
      <c r="E39" s="154">
        <f t="shared" si="24"/>
        <v>15.299999999999999</v>
      </c>
      <c r="F39" s="142">
        <v>0.1</v>
      </c>
      <c r="G39" s="142">
        <v>0.15</v>
      </c>
      <c r="H39" s="142">
        <v>0.2</v>
      </c>
      <c r="I39" s="142">
        <v>0.25</v>
      </c>
      <c r="J39" s="142">
        <v>0.35</v>
      </c>
      <c r="K39" s="154">
        <v>0.15</v>
      </c>
      <c r="L39" s="154">
        <v>0.25</v>
      </c>
      <c r="M39" s="142">
        <v>0.1</v>
      </c>
      <c r="N39" s="142">
        <v>0.2</v>
      </c>
      <c r="O39" s="142">
        <v>0.5</v>
      </c>
      <c r="P39" s="142">
        <v>0.7</v>
      </c>
      <c r="Q39" s="155"/>
      <c r="R39" s="142"/>
      <c r="S39" s="142"/>
      <c r="T39" s="142"/>
      <c r="U39" s="142"/>
      <c r="V39" s="142"/>
      <c r="W39" s="142"/>
      <c r="X39" s="142"/>
      <c r="Y39" s="154">
        <f t="shared" si="25"/>
        <v>3.15</v>
      </c>
      <c r="Z39" s="154">
        <f t="shared" si="26"/>
        <v>4.5</v>
      </c>
      <c r="AA39" s="154">
        <f t="shared" si="27"/>
        <v>8.5499999999999989</v>
      </c>
      <c r="AB39" s="154">
        <f t="shared" si="28"/>
        <v>10.799999999999999</v>
      </c>
      <c r="AC39" s="154">
        <f t="shared" si="29"/>
        <v>11.7</v>
      </c>
      <c r="AD39" s="144">
        <v>9</v>
      </c>
      <c r="AE39" s="156">
        <f t="shared" si="30"/>
        <v>18.45</v>
      </c>
      <c r="AF39" s="143"/>
      <c r="AG39" s="157">
        <f t="shared" si="31"/>
        <v>27</v>
      </c>
      <c r="AH39" s="157"/>
      <c r="AI39" s="142">
        <v>755</v>
      </c>
      <c r="AJ39" s="158">
        <f t="shared" si="32"/>
        <v>13929.75</v>
      </c>
      <c r="AK39" s="150">
        <f t="shared" si="33"/>
        <v>20385</v>
      </c>
      <c r="AL39" s="52">
        <f t="shared" si="34"/>
        <v>1547.75</v>
      </c>
      <c r="AM39" s="168">
        <f t="shared" si="35"/>
        <v>2265</v>
      </c>
      <c r="AN39" s="159">
        <v>0.11</v>
      </c>
      <c r="AO39" s="158">
        <f t="shared" si="36"/>
        <v>1532.2725</v>
      </c>
      <c r="AP39" s="159">
        <v>0.11</v>
      </c>
      <c r="AQ39" s="150">
        <f t="shared" si="37"/>
        <v>2242.35</v>
      </c>
      <c r="AR39" s="160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</row>
    <row r="40" spans="1:71" ht="19.5" customHeight="1" x14ac:dyDescent="0.15">
      <c r="A40" s="171">
        <v>10</v>
      </c>
      <c r="B40" s="143">
        <v>10</v>
      </c>
      <c r="C40" s="144">
        <v>10</v>
      </c>
      <c r="D40" s="142">
        <v>1.6</v>
      </c>
      <c r="E40" s="154">
        <f t="shared" si="24"/>
        <v>16</v>
      </c>
      <c r="F40" s="142">
        <v>0.1</v>
      </c>
      <c r="G40" s="142">
        <v>0.15</v>
      </c>
      <c r="H40" s="142">
        <v>0.2</v>
      </c>
      <c r="I40" s="142">
        <v>0.25</v>
      </c>
      <c r="J40" s="142">
        <v>0.35</v>
      </c>
      <c r="K40" s="154">
        <v>0.15</v>
      </c>
      <c r="L40" s="154">
        <v>0.25</v>
      </c>
      <c r="M40" s="142">
        <v>0.1</v>
      </c>
      <c r="N40" s="142">
        <v>0.2</v>
      </c>
      <c r="O40" s="142">
        <v>0.5</v>
      </c>
      <c r="P40" s="142">
        <v>0.7</v>
      </c>
      <c r="Q40" s="155"/>
      <c r="R40" s="142"/>
      <c r="S40" s="142"/>
      <c r="T40" s="142"/>
      <c r="U40" s="142"/>
      <c r="V40" s="142"/>
      <c r="W40" s="142"/>
      <c r="X40" s="142"/>
      <c r="Y40" s="154">
        <f t="shared" si="25"/>
        <v>3.5</v>
      </c>
      <c r="Z40" s="154">
        <f t="shared" si="26"/>
        <v>5</v>
      </c>
      <c r="AA40" s="154">
        <f t="shared" si="27"/>
        <v>9.5</v>
      </c>
      <c r="AB40" s="154">
        <f t="shared" si="28"/>
        <v>12</v>
      </c>
      <c r="AC40" s="154">
        <f t="shared" si="29"/>
        <v>12.999999999999998</v>
      </c>
      <c r="AD40" s="144">
        <v>10</v>
      </c>
      <c r="AE40" s="156">
        <f t="shared" si="30"/>
        <v>19.5</v>
      </c>
      <c r="AF40" s="143"/>
      <c r="AG40" s="157">
        <f t="shared" si="31"/>
        <v>29</v>
      </c>
      <c r="AH40" s="157"/>
      <c r="AI40" s="142">
        <v>755</v>
      </c>
      <c r="AJ40" s="158">
        <f t="shared" si="32"/>
        <v>14722.5</v>
      </c>
      <c r="AK40" s="150">
        <f t="shared" si="33"/>
        <v>21895</v>
      </c>
      <c r="AL40" s="52">
        <f t="shared" si="34"/>
        <v>1472.25</v>
      </c>
      <c r="AM40" s="168">
        <f t="shared" si="35"/>
        <v>2189.5</v>
      </c>
      <c r="AN40" s="159">
        <v>0.105</v>
      </c>
      <c r="AO40" s="158">
        <f t="shared" si="36"/>
        <v>1545.8625</v>
      </c>
      <c r="AP40" s="159">
        <v>0.105</v>
      </c>
      <c r="AQ40" s="150">
        <f t="shared" si="37"/>
        <v>2298.9749999999999</v>
      </c>
      <c r="AR40" s="160">
        <f>AJ40/AD40</f>
        <v>1472.25</v>
      </c>
      <c r="AS40" s="160">
        <f>AK40/AD40</f>
        <v>2189.5</v>
      </c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</row>
    <row r="41" spans="1:71" ht="19.5" customHeight="1" x14ac:dyDescent="0.15">
      <c r="A41" s="62"/>
      <c r="B41" s="62"/>
      <c r="C41" s="17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172"/>
      <c r="AE41" s="62"/>
      <c r="AF41" s="62"/>
      <c r="AG41" s="173"/>
      <c r="AH41" s="173"/>
      <c r="AI41" s="62"/>
      <c r="AJ41" s="62"/>
      <c r="AK41" s="174"/>
      <c r="AL41" s="174"/>
      <c r="AM41" s="140"/>
      <c r="AN41" s="165"/>
      <c r="AO41" s="62"/>
      <c r="AP41" s="165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</row>
    <row r="42" spans="1:71" ht="19.5" customHeight="1" x14ac:dyDescent="0.15">
      <c r="A42" s="336" t="s">
        <v>298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62"/>
      <c r="AS42" s="62"/>
      <c r="AT42" s="62"/>
      <c r="AU42" s="62"/>
      <c r="AV42" s="62"/>
      <c r="AW42" s="169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</row>
    <row r="43" spans="1:71" ht="19.5" customHeight="1" x14ac:dyDescent="0.15">
      <c r="A43" s="175"/>
      <c r="B43" s="176"/>
      <c r="C43" s="176"/>
      <c r="D43" s="176" t="s">
        <v>240</v>
      </c>
      <c r="E43" s="176"/>
      <c r="F43" s="339" t="s">
        <v>241</v>
      </c>
      <c r="G43" s="340"/>
      <c r="H43" s="340"/>
      <c r="I43" s="340"/>
      <c r="J43" s="341"/>
      <c r="K43" s="339" t="s">
        <v>242</v>
      </c>
      <c r="L43" s="341"/>
      <c r="M43" s="339" t="s">
        <v>243</v>
      </c>
      <c r="N43" s="340"/>
      <c r="O43" s="340"/>
      <c r="P43" s="341"/>
      <c r="Q43" s="339">
        <v>5</v>
      </c>
      <c r="R43" s="340"/>
      <c r="S43" s="340"/>
      <c r="T43" s="340"/>
      <c r="U43" s="340"/>
      <c r="V43" s="340"/>
      <c r="W43" s="340"/>
      <c r="X43" s="341"/>
      <c r="Y43" s="339"/>
      <c r="Z43" s="340"/>
      <c r="AA43" s="340"/>
      <c r="AB43" s="340"/>
      <c r="AC43" s="341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</row>
    <row r="44" spans="1:71" ht="130.5" customHeight="1" x14ac:dyDescent="0.15">
      <c r="A44" s="142" t="s">
        <v>244</v>
      </c>
      <c r="B44" s="142" t="s">
        <v>245</v>
      </c>
      <c r="C44" s="144" t="s">
        <v>246</v>
      </c>
      <c r="D44" s="143" t="s">
        <v>299</v>
      </c>
      <c r="E44" s="4" t="s">
        <v>300</v>
      </c>
      <c r="F44" s="327" t="s">
        <v>301</v>
      </c>
      <c r="G44" s="318"/>
      <c r="H44" s="318"/>
      <c r="I44" s="318"/>
      <c r="J44" s="319"/>
      <c r="K44" s="333" t="s">
        <v>302</v>
      </c>
      <c r="L44" s="319"/>
      <c r="M44" s="327" t="s">
        <v>303</v>
      </c>
      <c r="N44" s="318"/>
      <c r="O44" s="318"/>
      <c r="P44" s="319"/>
      <c r="Q44" s="327" t="s">
        <v>304</v>
      </c>
      <c r="R44" s="318"/>
      <c r="S44" s="318"/>
      <c r="T44" s="319"/>
      <c r="U44" s="327" t="s">
        <v>305</v>
      </c>
      <c r="V44" s="318"/>
      <c r="W44" s="318"/>
      <c r="X44" s="319"/>
      <c r="Y44" s="332" t="s">
        <v>254</v>
      </c>
      <c r="Z44" s="318"/>
      <c r="AA44" s="318"/>
      <c r="AB44" s="318"/>
      <c r="AC44" s="319"/>
      <c r="AD44" s="144" t="s">
        <v>306</v>
      </c>
      <c r="AE44" s="145" t="s">
        <v>307</v>
      </c>
      <c r="AF44" s="143"/>
      <c r="AG44" s="146" t="s">
        <v>308</v>
      </c>
      <c r="AH44" s="146"/>
      <c r="AI44" s="143" t="s">
        <v>309</v>
      </c>
      <c r="AJ44" s="145" t="s">
        <v>310</v>
      </c>
      <c r="AK44" s="146" t="s">
        <v>311</v>
      </c>
      <c r="AL44" s="147" t="s">
        <v>292</v>
      </c>
      <c r="AM44" s="148" t="s">
        <v>293</v>
      </c>
      <c r="AN44" s="149" t="s">
        <v>261</v>
      </c>
      <c r="AO44" s="147" t="s">
        <v>294</v>
      </c>
      <c r="AP44" s="149" t="s">
        <v>263</v>
      </c>
      <c r="AQ44" s="150" t="s">
        <v>295</v>
      </c>
      <c r="AR44" s="61" t="s">
        <v>296</v>
      </c>
      <c r="AS44" s="61" t="s">
        <v>297</v>
      </c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</row>
    <row r="45" spans="1:71" ht="19.5" customHeight="1" x14ac:dyDescent="0.15">
      <c r="A45" s="177">
        <v>1</v>
      </c>
      <c r="B45" s="151">
        <v>1</v>
      </c>
      <c r="C45" s="178">
        <v>11</v>
      </c>
      <c r="D45" s="179">
        <v>1.59</v>
      </c>
      <c r="E45" s="180">
        <f t="shared" ref="E45:E54" si="39">C45*D45</f>
        <v>17.490000000000002</v>
      </c>
      <c r="F45" s="179">
        <v>0.1</v>
      </c>
      <c r="G45" s="179">
        <v>0.15</v>
      </c>
      <c r="H45" s="179">
        <v>0.2</v>
      </c>
      <c r="I45" s="179">
        <v>0.25</v>
      </c>
      <c r="J45" s="179">
        <v>0.35</v>
      </c>
      <c r="K45" s="180">
        <v>0.15</v>
      </c>
      <c r="L45" s="180">
        <v>0.25</v>
      </c>
      <c r="M45" s="179">
        <v>0.1</v>
      </c>
      <c r="N45" s="179">
        <v>0.2</v>
      </c>
      <c r="O45" s="179">
        <v>0.5</v>
      </c>
      <c r="P45" s="142">
        <v>0.7</v>
      </c>
      <c r="Q45" s="181"/>
      <c r="R45" s="179"/>
      <c r="S45" s="179"/>
      <c r="T45" s="179"/>
      <c r="U45" s="179"/>
      <c r="V45" s="179"/>
      <c r="W45" s="179"/>
      <c r="X45" s="179"/>
      <c r="Y45" s="154">
        <f t="shared" ref="Y45:Y54" si="40">(F45+K45+M45+Q45+U45)*C45</f>
        <v>3.8499999999999996</v>
      </c>
      <c r="Z45" s="154">
        <f t="shared" ref="Z45:Z54" si="41">(G45+K45+N45+R45+V45)*C45</f>
        <v>5.5</v>
      </c>
      <c r="AA45" s="154">
        <f t="shared" ref="AA45:AA54" si="42">(H45+L45+O45+S45+W45)*C45</f>
        <v>10.45</v>
      </c>
      <c r="AB45" s="154">
        <f t="shared" ref="AB45:AB54" si="43">(I45+L45+P45+T45+X45)*C45</f>
        <v>13.2</v>
      </c>
      <c r="AC45" s="154">
        <f t="shared" ref="AC45:AC54" si="44">(J45+L45+P45+T45+X45)*C45</f>
        <v>14.299999999999997</v>
      </c>
      <c r="AD45" s="178">
        <v>11</v>
      </c>
      <c r="AE45" s="182">
        <f t="shared" ref="AE45:AE54" si="45">E45+Y45</f>
        <v>21.340000000000003</v>
      </c>
      <c r="AF45" s="151"/>
      <c r="AG45" s="183">
        <f t="shared" ref="AG45:AG54" si="46">E45+AC45</f>
        <v>31.79</v>
      </c>
      <c r="AH45" s="183"/>
      <c r="AI45" s="179">
        <v>755</v>
      </c>
      <c r="AJ45" s="184">
        <f t="shared" ref="AJ45:AJ54" si="47">AE45*AI45</f>
        <v>16111.700000000003</v>
      </c>
      <c r="AK45" s="185">
        <f t="shared" ref="AK45:AK54" si="48">AG45*AI45</f>
        <v>24001.45</v>
      </c>
      <c r="AL45" s="186">
        <f t="shared" ref="AL45:AL54" si="49">AJ45/AD45</f>
        <v>1464.7000000000003</v>
      </c>
      <c r="AM45" s="168">
        <f t="shared" ref="AM45:AM54" si="50">AK45/AD45</f>
        <v>2181.9500000000003</v>
      </c>
      <c r="AN45" s="187">
        <v>0.104</v>
      </c>
      <c r="AO45" s="158">
        <f t="shared" ref="AO45:AO54" si="51">AJ45*AN45</f>
        <v>1675.6168000000002</v>
      </c>
      <c r="AP45" s="187">
        <v>0.104</v>
      </c>
      <c r="AQ45" s="150">
        <f t="shared" ref="AQ45:AQ54" si="52">AK45*AP45</f>
        <v>2496.1507999999999</v>
      </c>
      <c r="AR45" s="160">
        <f t="shared" ref="AR45:AR54" si="53">AJ45/AD45</f>
        <v>1464.7000000000003</v>
      </c>
      <c r="AS45" s="160">
        <f t="shared" ref="AS45:AS54" si="54">AK45/AD45</f>
        <v>2181.9500000000003</v>
      </c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</row>
    <row r="46" spans="1:71" ht="19.5" customHeight="1" x14ac:dyDescent="0.15">
      <c r="A46" s="188">
        <v>2</v>
      </c>
      <c r="B46" s="143">
        <v>2</v>
      </c>
      <c r="C46" s="144">
        <v>12</v>
      </c>
      <c r="D46" s="142">
        <v>1.58</v>
      </c>
      <c r="E46" s="154">
        <f t="shared" si="39"/>
        <v>18.96</v>
      </c>
      <c r="F46" s="142">
        <v>0.1</v>
      </c>
      <c r="G46" s="142">
        <v>0.15</v>
      </c>
      <c r="H46" s="142">
        <v>0.2</v>
      </c>
      <c r="I46" s="142">
        <v>0.25</v>
      </c>
      <c r="J46" s="179">
        <v>0.35</v>
      </c>
      <c r="K46" s="154">
        <v>0.15</v>
      </c>
      <c r="L46" s="154">
        <v>0.25</v>
      </c>
      <c r="M46" s="142">
        <v>0.1</v>
      </c>
      <c r="N46" s="142">
        <v>0.2</v>
      </c>
      <c r="O46" s="142">
        <v>0.5</v>
      </c>
      <c r="P46" s="142">
        <v>0.7</v>
      </c>
      <c r="Q46" s="155"/>
      <c r="R46" s="142"/>
      <c r="S46" s="142"/>
      <c r="T46" s="142"/>
      <c r="U46" s="179"/>
      <c r="V46" s="179"/>
      <c r="W46" s="179"/>
      <c r="X46" s="179"/>
      <c r="Y46" s="154">
        <f t="shared" si="40"/>
        <v>4.1999999999999993</v>
      </c>
      <c r="Z46" s="154">
        <f t="shared" si="41"/>
        <v>6</v>
      </c>
      <c r="AA46" s="154">
        <f t="shared" si="42"/>
        <v>11.399999999999999</v>
      </c>
      <c r="AB46" s="154">
        <f t="shared" si="43"/>
        <v>14.399999999999999</v>
      </c>
      <c r="AC46" s="154">
        <f t="shared" si="44"/>
        <v>15.599999999999998</v>
      </c>
      <c r="AD46" s="144">
        <v>12</v>
      </c>
      <c r="AE46" s="156">
        <f t="shared" si="45"/>
        <v>23.16</v>
      </c>
      <c r="AF46" s="143"/>
      <c r="AG46" s="157">
        <f t="shared" si="46"/>
        <v>34.56</v>
      </c>
      <c r="AH46" s="157"/>
      <c r="AI46" s="142">
        <v>755</v>
      </c>
      <c r="AJ46" s="158">
        <f t="shared" si="47"/>
        <v>17485.8</v>
      </c>
      <c r="AK46" s="150">
        <f t="shared" si="48"/>
        <v>26092.800000000003</v>
      </c>
      <c r="AL46" s="52">
        <f t="shared" si="49"/>
        <v>1457.1499999999999</v>
      </c>
      <c r="AM46" s="168">
        <f t="shared" si="50"/>
        <v>2174.4</v>
      </c>
      <c r="AN46" s="187">
        <v>0.10299999999999999</v>
      </c>
      <c r="AO46" s="158">
        <f t="shared" si="51"/>
        <v>1801.0373999999999</v>
      </c>
      <c r="AP46" s="187">
        <v>0.10299999999999999</v>
      </c>
      <c r="AQ46" s="150">
        <f t="shared" si="52"/>
        <v>2687.5584000000003</v>
      </c>
      <c r="AR46" s="160">
        <f t="shared" si="53"/>
        <v>1457.1499999999999</v>
      </c>
      <c r="AS46" s="160">
        <f t="shared" si="54"/>
        <v>2174.4</v>
      </c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</row>
    <row r="47" spans="1:71" ht="19.5" customHeight="1" x14ac:dyDescent="0.15">
      <c r="A47" s="188">
        <v>3</v>
      </c>
      <c r="B47" s="143">
        <v>3</v>
      </c>
      <c r="C47" s="144">
        <v>13</v>
      </c>
      <c r="D47" s="142">
        <v>1.57</v>
      </c>
      <c r="E47" s="154">
        <f t="shared" si="39"/>
        <v>20.41</v>
      </c>
      <c r="F47" s="142">
        <v>0.1</v>
      </c>
      <c r="G47" s="142">
        <v>0.15</v>
      </c>
      <c r="H47" s="142">
        <v>0.2</v>
      </c>
      <c r="I47" s="142">
        <v>0.25</v>
      </c>
      <c r="J47" s="179">
        <v>0.35</v>
      </c>
      <c r="K47" s="154">
        <v>0.15</v>
      </c>
      <c r="L47" s="154">
        <v>0.25</v>
      </c>
      <c r="M47" s="142">
        <v>0.1</v>
      </c>
      <c r="N47" s="142">
        <v>0.2</v>
      </c>
      <c r="O47" s="142">
        <v>0.5</v>
      </c>
      <c r="P47" s="142">
        <v>0.7</v>
      </c>
      <c r="Q47" s="155"/>
      <c r="R47" s="142"/>
      <c r="S47" s="142"/>
      <c r="T47" s="142"/>
      <c r="U47" s="179"/>
      <c r="V47" s="179"/>
      <c r="W47" s="179"/>
      <c r="X47" s="179"/>
      <c r="Y47" s="154">
        <f t="shared" si="40"/>
        <v>4.55</v>
      </c>
      <c r="Z47" s="154">
        <f t="shared" si="41"/>
        <v>6.5</v>
      </c>
      <c r="AA47" s="154">
        <f t="shared" si="42"/>
        <v>12.35</v>
      </c>
      <c r="AB47" s="154">
        <f t="shared" si="43"/>
        <v>15.6</v>
      </c>
      <c r="AC47" s="154">
        <f t="shared" si="44"/>
        <v>16.899999999999999</v>
      </c>
      <c r="AD47" s="144">
        <v>13</v>
      </c>
      <c r="AE47" s="156">
        <f t="shared" si="45"/>
        <v>24.96</v>
      </c>
      <c r="AF47" s="143"/>
      <c r="AG47" s="157">
        <f t="shared" si="46"/>
        <v>37.31</v>
      </c>
      <c r="AH47" s="157"/>
      <c r="AI47" s="142">
        <v>755</v>
      </c>
      <c r="AJ47" s="158">
        <f t="shared" si="47"/>
        <v>18844.8</v>
      </c>
      <c r="AK47" s="150">
        <f t="shared" si="48"/>
        <v>28169.050000000003</v>
      </c>
      <c r="AL47" s="52">
        <f t="shared" si="49"/>
        <v>1449.6</v>
      </c>
      <c r="AM47" s="168">
        <f t="shared" si="50"/>
        <v>2166.8500000000004</v>
      </c>
      <c r="AN47" s="187">
        <v>0.10199999999999999</v>
      </c>
      <c r="AO47" s="158">
        <f t="shared" si="51"/>
        <v>1922.1695999999997</v>
      </c>
      <c r="AP47" s="187">
        <v>0.10199999999999999</v>
      </c>
      <c r="AQ47" s="150">
        <f t="shared" si="52"/>
        <v>2873.2431000000001</v>
      </c>
      <c r="AR47" s="160">
        <f t="shared" si="53"/>
        <v>1449.6</v>
      </c>
      <c r="AS47" s="160">
        <f t="shared" si="54"/>
        <v>2166.8500000000004</v>
      </c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</row>
    <row r="48" spans="1:71" ht="19.5" customHeight="1" x14ac:dyDescent="0.15">
      <c r="A48" s="188">
        <v>4</v>
      </c>
      <c r="B48" s="143">
        <v>4</v>
      </c>
      <c r="C48" s="144">
        <v>14</v>
      </c>
      <c r="D48" s="142">
        <v>1.56</v>
      </c>
      <c r="E48" s="154">
        <f t="shared" si="39"/>
        <v>21.84</v>
      </c>
      <c r="F48" s="142">
        <v>0.1</v>
      </c>
      <c r="G48" s="142">
        <v>0.15</v>
      </c>
      <c r="H48" s="142">
        <v>0.2</v>
      </c>
      <c r="I48" s="142">
        <v>0.25</v>
      </c>
      <c r="J48" s="179">
        <v>0.35</v>
      </c>
      <c r="K48" s="154">
        <v>0.15</v>
      </c>
      <c r="L48" s="154">
        <v>0.25</v>
      </c>
      <c r="M48" s="142">
        <v>0.1</v>
      </c>
      <c r="N48" s="142">
        <v>0.2</v>
      </c>
      <c r="O48" s="142">
        <v>0.5</v>
      </c>
      <c r="P48" s="142">
        <v>0.7</v>
      </c>
      <c r="Q48" s="155"/>
      <c r="R48" s="142"/>
      <c r="S48" s="142"/>
      <c r="T48" s="142"/>
      <c r="U48" s="179"/>
      <c r="V48" s="179"/>
      <c r="W48" s="179"/>
      <c r="X48" s="179"/>
      <c r="Y48" s="154">
        <f t="shared" si="40"/>
        <v>4.8999999999999995</v>
      </c>
      <c r="Z48" s="154">
        <f t="shared" si="41"/>
        <v>7</v>
      </c>
      <c r="AA48" s="154">
        <f t="shared" si="42"/>
        <v>13.299999999999999</v>
      </c>
      <c r="AB48" s="154">
        <f t="shared" si="43"/>
        <v>16.8</v>
      </c>
      <c r="AC48" s="154">
        <f t="shared" si="44"/>
        <v>18.199999999999996</v>
      </c>
      <c r="AD48" s="144">
        <v>14</v>
      </c>
      <c r="AE48" s="156">
        <f t="shared" si="45"/>
        <v>26.74</v>
      </c>
      <c r="AF48" s="143"/>
      <c r="AG48" s="157">
        <f t="shared" si="46"/>
        <v>40.039999999999992</v>
      </c>
      <c r="AH48" s="157"/>
      <c r="AI48" s="142">
        <v>755</v>
      </c>
      <c r="AJ48" s="158">
        <f t="shared" si="47"/>
        <v>20188.699999999997</v>
      </c>
      <c r="AK48" s="150">
        <f t="shared" si="48"/>
        <v>30230.199999999993</v>
      </c>
      <c r="AL48" s="52">
        <f t="shared" si="49"/>
        <v>1442.0499999999997</v>
      </c>
      <c r="AM48" s="168">
        <f t="shared" si="50"/>
        <v>2159.2999999999997</v>
      </c>
      <c r="AN48" s="187">
        <v>0.10100000000000001</v>
      </c>
      <c r="AO48" s="158">
        <f t="shared" si="51"/>
        <v>2039.0586999999998</v>
      </c>
      <c r="AP48" s="187">
        <v>0.10100000000000001</v>
      </c>
      <c r="AQ48" s="150">
        <f t="shared" si="52"/>
        <v>3053.2501999999995</v>
      </c>
      <c r="AR48" s="160">
        <f t="shared" si="53"/>
        <v>1442.0499999999997</v>
      </c>
      <c r="AS48" s="160">
        <f t="shared" si="54"/>
        <v>2159.2999999999997</v>
      </c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</row>
    <row r="49" spans="1:71" ht="19.5" customHeight="1" x14ac:dyDescent="0.15">
      <c r="A49" s="188">
        <v>5</v>
      </c>
      <c r="B49" s="143">
        <v>5</v>
      </c>
      <c r="C49" s="144">
        <v>15</v>
      </c>
      <c r="D49" s="142">
        <v>1.55</v>
      </c>
      <c r="E49" s="154">
        <f t="shared" si="39"/>
        <v>23.25</v>
      </c>
      <c r="F49" s="142">
        <v>0.1</v>
      </c>
      <c r="G49" s="142">
        <v>0.15</v>
      </c>
      <c r="H49" s="142">
        <v>0.2</v>
      </c>
      <c r="I49" s="142">
        <v>0.25</v>
      </c>
      <c r="J49" s="179">
        <v>0.35</v>
      </c>
      <c r="K49" s="154">
        <v>0.15</v>
      </c>
      <c r="L49" s="154">
        <v>0.25</v>
      </c>
      <c r="M49" s="142">
        <v>0.1</v>
      </c>
      <c r="N49" s="142">
        <v>0.2</v>
      </c>
      <c r="O49" s="142">
        <v>0.5</v>
      </c>
      <c r="P49" s="142">
        <v>0.7</v>
      </c>
      <c r="Q49" s="155"/>
      <c r="R49" s="142"/>
      <c r="S49" s="142"/>
      <c r="T49" s="142"/>
      <c r="U49" s="179"/>
      <c r="V49" s="179"/>
      <c r="W49" s="179"/>
      <c r="X49" s="179"/>
      <c r="Y49" s="154">
        <f t="shared" si="40"/>
        <v>5.25</v>
      </c>
      <c r="Z49" s="154">
        <f t="shared" si="41"/>
        <v>7.5</v>
      </c>
      <c r="AA49" s="154">
        <f t="shared" si="42"/>
        <v>14.25</v>
      </c>
      <c r="AB49" s="154">
        <f t="shared" si="43"/>
        <v>18</v>
      </c>
      <c r="AC49" s="154">
        <f t="shared" si="44"/>
        <v>19.499999999999996</v>
      </c>
      <c r="AD49" s="144">
        <v>15</v>
      </c>
      <c r="AE49" s="156">
        <f t="shared" si="45"/>
        <v>28.5</v>
      </c>
      <c r="AF49" s="143"/>
      <c r="AG49" s="157">
        <f t="shared" si="46"/>
        <v>42.75</v>
      </c>
      <c r="AH49" s="157"/>
      <c r="AI49" s="142">
        <v>755</v>
      </c>
      <c r="AJ49" s="158">
        <f t="shared" si="47"/>
        <v>21517.5</v>
      </c>
      <c r="AK49" s="150">
        <f t="shared" si="48"/>
        <v>32276.25</v>
      </c>
      <c r="AL49" s="52">
        <f t="shared" si="49"/>
        <v>1434.5</v>
      </c>
      <c r="AM49" s="168">
        <f t="shared" si="50"/>
        <v>2151.75</v>
      </c>
      <c r="AN49" s="187">
        <v>0.1</v>
      </c>
      <c r="AO49" s="158">
        <f t="shared" si="51"/>
        <v>2151.75</v>
      </c>
      <c r="AP49" s="187">
        <v>0.1</v>
      </c>
      <c r="AQ49" s="150">
        <f t="shared" si="52"/>
        <v>3227.625</v>
      </c>
      <c r="AR49" s="160">
        <f t="shared" si="53"/>
        <v>1434.5</v>
      </c>
      <c r="AS49" s="160">
        <f t="shared" si="54"/>
        <v>2151.75</v>
      </c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</row>
    <row r="50" spans="1:71" ht="19.5" customHeight="1" x14ac:dyDescent="0.15">
      <c r="A50" s="188">
        <v>6</v>
      </c>
      <c r="B50" s="143">
        <v>6</v>
      </c>
      <c r="C50" s="144">
        <v>16</v>
      </c>
      <c r="D50" s="142">
        <v>1.54</v>
      </c>
      <c r="E50" s="154">
        <f t="shared" si="39"/>
        <v>24.64</v>
      </c>
      <c r="F50" s="142">
        <v>0.1</v>
      </c>
      <c r="G50" s="142">
        <v>0.15</v>
      </c>
      <c r="H50" s="142">
        <v>0.2</v>
      </c>
      <c r="I50" s="142">
        <v>0.25</v>
      </c>
      <c r="J50" s="179">
        <v>0.35</v>
      </c>
      <c r="K50" s="154">
        <v>0.15</v>
      </c>
      <c r="L50" s="154">
        <v>0.25</v>
      </c>
      <c r="M50" s="142">
        <v>0.1</v>
      </c>
      <c r="N50" s="142">
        <v>0.2</v>
      </c>
      <c r="O50" s="142">
        <v>0.5</v>
      </c>
      <c r="P50" s="142">
        <v>0.7</v>
      </c>
      <c r="Q50" s="155"/>
      <c r="R50" s="142"/>
      <c r="S50" s="142"/>
      <c r="T50" s="142"/>
      <c r="U50" s="179"/>
      <c r="V50" s="179"/>
      <c r="W50" s="179"/>
      <c r="X50" s="179"/>
      <c r="Y50" s="154">
        <f t="shared" si="40"/>
        <v>5.6</v>
      </c>
      <c r="Z50" s="154">
        <f t="shared" si="41"/>
        <v>8</v>
      </c>
      <c r="AA50" s="154">
        <f t="shared" si="42"/>
        <v>15.2</v>
      </c>
      <c r="AB50" s="154">
        <f t="shared" si="43"/>
        <v>19.2</v>
      </c>
      <c r="AC50" s="154">
        <f t="shared" si="44"/>
        <v>20.799999999999997</v>
      </c>
      <c r="AD50" s="144">
        <v>16</v>
      </c>
      <c r="AE50" s="156">
        <f t="shared" si="45"/>
        <v>30.240000000000002</v>
      </c>
      <c r="AF50" s="143"/>
      <c r="AG50" s="157">
        <f t="shared" si="46"/>
        <v>45.44</v>
      </c>
      <c r="AH50" s="157"/>
      <c r="AI50" s="142">
        <v>755</v>
      </c>
      <c r="AJ50" s="158">
        <f t="shared" si="47"/>
        <v>22831.200000000001</v>
      </c>
      <c r="AK50" s="150">
        <f t="shared" si="48"/>
        <v>34307.199999999997</v>
      </c>
      <c r="AL50" s="52">
        <f t="shared" si="49"/>
        <v>1426.95</v>
      </c>
      <c r="AM50" s="168">
        <f t="shared" si="50"/>
        <v>2144.1999999999998</v>
      </c>
      <c r="AN50" s="187">
        <v>9.9000000000000005E-2</v>
      </c>
      <c r="AO50" s="158">
        <f t="shared" si="51"/>
        <v>2260.2888000000003</v>
      </c>
      <c r="AP50" s="187">
        <v>9.9000000000000005E-2</v>
      </c>
      <c r="AQ50" s="150">
        <f t="shared" si="52"/>
        <v>3396.4128000000001</v>
      </c>
      <c r="AR50" s="160">
        <f t="shared" si="53"/>
        <v>1426.95</v>
      </c>
      <c r="AS50" s="160">
        <f t="shared" si="54"/>
        <v>2144.1999999999998</v>
      </c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 spans="1:71" ht="19.5" customHeight="1" x14ac:dyDescent="0.15">
      <c r="A51" s="188">
        <v>7</v>
      </c>
      <c r="B51" s="143">
        <v>7</v>
      </c>
      <c r="C51" s="144">
        <v>17</v>
      </c>
      <c r="D51" s="142">
        <v>1.53</v>
      </c>
      <c r="E51" s="154">
        <f t="shared" si="39"/>
        <v>26.01</v>
      </c>
      <c r="F51" s="142">
        <v>0.1</v>
      </c>
      <c r="G51" s="142">
        <v>0.15</v>
      </c>
      <c r="H51" s="142">
        <v>0.2</v>
      </c>
      <c r="I51" s="142">
        <v>0.25</v>
      </c>
      <c r="J51" s="179">
        <v>0.35</v>
      </c>
      <c r="K51" s="154">
        <v>0.15</v>
      </c>
      <c r="L51" s="154">
        <v>0.25</v>
      </c>
      <c r="M51" s="142">
        <v>0.1</v>
      </c>
      <c r="N51" s="142">
        <v>0.2</v>
      </c>
      <c r="O51" s="142">
        <v>0.5</v>
      </c>
      <c r="P51" s="142">
        <v>0.7</v>
      </c>
      <c r="Q51" s="155"/>
      <c r="R51" s="142"/>
      <c r="S51" s="142"/>
      <c r="T51" s="142"/>
      <c r="U51" s="179"/>
      <c r="V51" s="179"/>
      <c r="W51" s="179"/>
      <c r="X51" s="179"/>
      <c r="Y51" s="154">
        <f t="shared" si="40"/>
        <v>5.9499999999999993</v>
      </c>
      <c r="Z51" s="154">
        <f t="shared" si="41"/>
        <v>8.5</v>
      </c>
      <c r="AA51" s="154">
        <f t="shared" si="42"/>
        <v>16.149999999999999</v>
      </c>
      <c r="AB51" s="154">
        <f t="shared" si="43"/>
        <v>20.399999999999999</v>
      </c>
      <c r="AC51" s="154">
        <f t="shared" si="44"/>
        <v>22.099999999999998</v>
      </c>
      <c r="AD51" s="144">
        <v>17</v>
      </c>
      <c r="AE51" s="156">
        <f t="shared" si="45"/>
        <v>31.96</v>
      </c>
      <c r="AF51" s="143"/>
      <c r="AG51" s="157">
        <f t="shared" si="46"/>
        <v>48.11</v>
      </c>
      <c r="AH51" s="157"/>
      <c r="AI51" s="142">
        <v>755</v>
      </c>
      <c r="AJ51" s="158">
        <f t="shared" si="47"/>
        <v>24129.8</v>
      </c>
      <c r="AK51" s="150">
        <f t="shared" si="48"/>
        <v>36323.050000000003</v>
      </c>
      <c r="AL51" s="52">
        <f t="shared" si="49"/>
        <v>1419.3999999999999</v>
      </c>
      <c r="AM51" s="168">
        <f t="shared" si="50"/>
        <v>2136.65</v>
      </c>
      <c r="AN51" s="187">
        <v>9.8000000000000004E-2</v>
      </c>
      <c r="AO51" s="158">
        <f t="shared" si="51"/>
        <v>2364.7204000000002</v>
      </c>
      <c r="AP51" s="187">
        <v>9.8000000000000004E-2</v>
      </c>
      <c r="AQ51" s="150">
        <f t="shared" si="52"/>
        <v>3559.6589000000004</v>
      </c>
      <c r="AR51" s="160">
        <f t="shared" si="53"/>
        <v>1419.3999999999999</v>
      </c>
      <c r="AS51" s="160">
        <f t="shared" si="54"/>
        <v>2136.65</v>
      </c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</row>
    <row r="52" spans="1:71" ht="19.5" customHeight="1" x14ac:dyDescent="0.15">
      <c r="A52" s="188">
        <v>8</v>
      </c>
      <c r="B52" s="143">
        <v>8</v>
      </c>
      <c r="C52" s="144">
        <v>18</v>
      </c>
      <c r="D52" s="142">
        <v>1.52</v>
      </c>
      <c r="E52" s="154">
        <f t="shared" si="39"/>
        <v>27.36</v>
      </c>
      <c r="F52" s="142">
        <v>0.1</v>
      </c>
      <c r="G52" s="142">
        <v>0.15</v>
      </c>
      <c r="H52" s="142">
        <v>0.2</v>
      </c>
      <c r="I52" s="142">
        <v>0.25</v>
      </c>
      <c r="J52" s="179">
        <v>0.35</v>
      </c>
      <c r="K52" s="154">
        <v>0.15</v>
      </c>
      <c r="L52" s="154">
        <v>0.25</v>
      </c>
      <c r="M52" s="142">
        <v>0.1</v>
      </c>
      <c r="N52" s="142">
        <v>0.2</v>
      </c>
      <c r="O52" s="142">
        <v>0.5</v>
      </c>
      <c r="P52" s="142">
        <v>0.7</v>
      </c>
      <c r="Q52" s="155"/>
      <c r="R52" s="142"/>
      <c r="S52" s="142"/>
      <c r="T52" s="142"/>
      <c r="U52" s="179"/>
      <c r="V52" s="179"/>
      <c r="W52" s="179"/>
      <c r="X52" s="179"/>
      <c r="Y52" s="154">
        <f t="shared" si="40"/>
        <v>6.3</v>
      </c>
      <c r="Z52" s="154">
        <f t="shared" si="41"/>
        <v>9</v>
      </c>
      <c r="AA52" s="154">
        <f t="shared" si="42"/>
        <v>17.099999999999998</v>
      </c>
      <c r="AB52" s="154">
        <f t="shared" si="43"/>
        <v>21.599999999999998</v>
      </c>
      <c r="AC52" s="154">
        <f t="shared" si="44"/>
        <v>23.4</v>
      </c>
      <c r="AD52" s="144">
        <v>18</v>
      </c>
      <c r="AE52" s="156">
        <f t="shared" si="45"/>
        <v>33.659999999999997</v>
      </c>
      <c r="AF52" s="143"/>
      <c r="AG52" s="157">
        <f t="shared" si="46"/>
        <v>50.76</v>
      </c>
      <c r="AH52" s="157"/>
      <c r="AI52" s="142">
        <v>755</v>
      </c>
      <c r="AJ52" s="158">
        <f t="shared" si="47"/>
        <v>25413.299999999996</v>
      </c>
      <c r="AK52" s="150">
        <f t="shared" si="48"/>
        <v>38323.799999999996</v>
      </c>
      <c r="AL52" s="52">
        <f t="shared" si="49"/>
        <v>1411.8499999999997</v>
      </c>
      <c r="AM52" s="168">
        <f t="shared" si="50"/>
        <v>2129.1</v>
      </c>
      <c r="AN52" s="187">
        <v>9.7000000000000003E-2</v>
      </c>
      <c r="AO52" s="158">
        <f t="shared" si="51"/>
        <v>2465.0900999999994</v>
      </c>
      <c r="AP52" s="187">
        <v>9.7000000000000003E-2</v>
      </c>
      <c r="AQ52" s="150">
        <f t="shared" si="52"/>
        <v>3717.4085999999998</v>
      </c>
      <c r="AR52" s="160">
        <f t="shared" si="53"/>
        <v>1411.8499999999997</v>
      </c>
      <c r="AS52" s="160">
        <f t="shared" si="54"/>
        <v>2129.1</v>
      </c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</row>
    <row r="53" spans="1:71" ht="19.5" customHeight="1" x14ac:dyDescent="0.15">
      <c r="A53" s="188">
        <v>9</v>
      </c>
      <c r="B53" s="143">
        <v>9</v>
      </c>
      <c r="C53" s="144">
        <v>19</v>
      </c>
      <c r="D53" s="142">
        <v>1.51</v>
      </c>
      <c r="E53" s="154">
        <f t="shared" si="39"/>
        <v>28.69</v>
      </c>
      <c r="F53" s="142">
        <v>0.1</v>
      </c>
      <c r="G53" s="142">
        <v>0.15</v>
      </c>
      <c r="H53" s="142">
        <v>0.2</v>
      </c>
      <c r="I53" s="142">
        <v>0.25</v>
      </c>
      <c r="J53" s="179">
        <v>0.35</v>
      </c>
      <c r="K53" s="154">
        <v>0.15</v>
      </c>
      <c r="L53" s="154">
        <v>0.25</v>
      </c>
      <c r="M53" s="142">
        <v>0.1</v>
      </c>
      <c r="N53" s="142">
        <v>0.2</v>
      </c>
      <c r="O53" s="142">
        <v>0.5</v>
      </c>
      <c r="P53" s="142">
        <v>0.7</v>
      </c>
      <c r="Q53" s="155"/>
      <c r="R53" s="142"/>
      <c r="S53" s="142"/>
      <c r="T53" s="142"/>
      <c r="U53" s="179"/>
      <c r="V53" s="179"/>
      <c r="W53" s="179"/>
      <c r="X53" s="179"/>
      <c r="Y53" s="154">
        <f t="shared" si="40"/>
        <v>6.6499999999999995</v>
      </c>
      <c r="Z53" s="154">
        <f t="shared" si="41"/>
        <v>9.5</v>
      </c>
      <c r="AA53" s="154">
        <f t="shared" si="42"/>
        <v>18.05</v>
      </c>
      <c r="AB53" s="154">
        <f t="shared" si="43"/>
        <v>22.8</v>
      </c>
      <c r="AC53" s="154">
        <f t="shared" si="44"/>
        <v>24.699999999999996</v>
      </c>
      <c r="AD53" s="144">
        <v>19</v>
      </c>
      <c r="AE53" s="156">
        <f t="shared" si="45"/>
        <v>35.340000000000003</v>
      </c>
      <c r="AF53" s="143"/>
      <c r="AG53" s="157">
        <f t="shared" si="46"/>
        <v>53.39</v>
      </c>
      <c r="AH53" s="157"/>
      <c r="AI53" s="142">
        <v>755</v>
      </c>
      <c r="AJ53" s="158">
        <f t="shared" si="47"/>
        <v>26681.700000000004</v>
      </c>
      <c r="AK53" s="150">
        <f t="shared" si="48"/>
        <v>40309.449999999997</v>
      </c>
      <c r="AL53" s="52">
        <f t="shared" si="49"/>
        <v>1404.3000000000002</v>
      </c>
      <c r="AM53" s="168">
        <f t="shared" si="50"/>
        <v>2121.5499999999997</v>
      </c>
      <c r="AN53" s="187">
        <v>9.6000000000000002E-2</v>
      </c>
      <c r="AO53" s="158">
        <f t="shared" si="51"/>
        <v>2561.4432000000006</v>
      </c>
      <c r="AP53" s="187">
        <v>9.6000000000000002E-2</v>
      </c>
      <c r="AQ53" s="150">
        <f t="shared" si="52"/>
        <v>3869.7071999999998</v>
      </c>
      <c r="AR53" s="160">
        <f t="shared" si="53"/>
        <v>1404.3000000000002</v>
      </c>
      <c r="AS53" s="160">
        <f t="shared" si="54"/>
        <v>2121.5499999999997</v>
      </c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</row>
    <row r="54" spans="1:71" ht="19.5" customHeight="1" x14ac:dyDescent="0.15">
      <c r="A54" s="189">
        <v>10</v>
      </c>
      <c r="B54" s="143">
        <v>10</v>
      </c>
      <c r="C54" s="144">
        <v>20</v>
      </c>
      <c r="D54" s="142">
        <v>1.5</v>
      </c>
      <c r="E54" s="154">
        <f t="shared" si="39"/>
        <v>30</v>
      </c>
      <c r="F54" s="142">
        <v>0.1</v>
      </c>
      <c r="G54" s="142">
        <v>0.15</v>
      </c>
      <c r="H54" s="142">
        <v>0.2</v>
      </c>
      <c r="I54" s="142">
        <v>0.25</v>
      </c>
      <c r="J54" s="179">
        <v>0.35</v>
      </c>
      <c r="K54" s="154">
        <v>0.15</v>
      </c>
      <c r="L54" s="154">
        <v>0.25</v>
      </c>
      <c r="M54" s="142">
        <v>0.1</v>
      </c>
      <c r="N54" s="142">
        <v>0.2</v>
      </c>
      <c r="O54" s="142">
        <v>0.5</v>
      </c>
      <c r="P54" s="142">
        <v>0.7</v>
      </c>
      <c r="Q54" s="155"/>
      <c r="R54" s="142"/>
      <c r="S54" s="142"/>
      <c r="T54" s="142"/>
      <c r="U54" s="179"/>
      <c r="V54" s="179"/>
      <c r="W54" s="179"/>
      <c r="X54" s="179"/>
      <c r="Y54" s="154">
        <f t="shared" si="40"/>
        <v>7</v>
      </c>
      <c r="Z54" s="154">
        <f t="shared" si="41"/>
        <v>10</v>
      </c>
      <c r="AA54" s="154">
        <f t="shared" si="42"/>
        <v>19</v>
      </c>
      <c r="AB54" s="154">
        <f t="shared" si="43"/>
        <v>24</v>
      </c>
      <c r="AC54" s="154">
        <f t="shared" si="44"/>
        <v>25.999999999999996</v>
      </c>
      <c r="AD54" s="144">
        <v>20</v>
      </c>
      <c r="AE54" s="156">
        <f t="shared" si="45"/>
        <v>37</v>
      </c>
      <c r="AF54" s="143"/>
      <c r="AG54" s="157">
        <f t="shared" si="46"/>
        <v>56</v>
      </c>
      <c r="AH54" s="157"/>
      <c r="AI54" s="142">
        <v>755</v>
      </c>
      <c r="AJ54" s="158">
        <f t="shared" si="47"/>
        <v>27935</v>
      </c>
      <c r="AK54" s="150">
        <f t="shared" si="48"/>
        <v>42280</v>
      </c>
      <c r="AL54" s="52">
        <f t="shared" si="49"/>
        <v>1396.75</v>
      </c>
      <c r="AM54" s="168">
        <f t="shared" si="50"/>
        <v>2114</v>
      </c>
      <c r="AN54" s="187">
        <v>9.5000000000000001E-2</v>
      </c>
      <c r="AO54" s="158">
        <f t="shared" si="51"/>
        <v>2653.8249999999998</v>
      </c>
      <c r="AP54" s="187">
        <v>9.5000000000000001E-2</v>
      </c>
      <c r="AQ54" s="150">
        <f t="shared" si="52"/>
        <v>4016.6</v>
      </c>
      <c r="AR54" s="160">
        <f t="shared" si="53"/>
        <v>1396.75</v>
      </c>
      <c r="AS54" s="160">
        <f t="shared" si="54"/>
        <v>2114</v>
      </c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</row>
    <row r="55" spans="1:71" ht="19.5" customHeight="1" x14ac:dyDescent="0.15">
      <c r="A55" s="62"/>
      <c r="B55" s="62"/>
      <c r="C55" s="17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172"/>
      <c r="AE55" s="190"/>
      <c r="AF55" s="190"/>
      <c r="AG55" s="190"/>
      <c r="AH55" s="190"/>
      <c r="AI55" s="190"/>
      <c r="AJ55" s="190"/>
      <c r="AK55" s="191"/>
      <c r="AL55" s="192"/>
      <c r="AM55" s="140"/>
      <c r="AN55" s="165"/>
      <c r="AO55" s="62"/>
      <c r="AP55" s="165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</row>
    <row r="56" spans="1:71" ht="19.5" customHeight="1" x14ac:dyDescent="0.15">
      <c r="A56" s="172" t="s">
        <v>312</v>
      </c>
      <c r="B56" s="172"/>
      <c r="C56" s="335" t="s">
        <v>313</v>
      </c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172" t="s">
        <v>314</v>
      </c>
      <c r="AE56" s="190"/>
      <c r="AF56" s="190"/>
      <c r="AG56" s="190"/>
      <c r="AH56" s="190"/>
      <c r="AI56" s="190"/>
      <c r="AJ56" s="190"/>
      <c r="AK56" s="191"/>
      <c r="AL56" s="192"/>
      <c r="AM56" s="140"/>
      <c r="AN56" s="165"/>
      <c r="AO56" s="62"/>
      <c r="AP56" s="165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</row>
    <row r="57" spans="1:71" ht="19.5" customHeight="1" x14ac:dyDescent="0.15">
      <c r="A57" s="193"/>
      <c r="B57" s="193"/>
      <c r="C57" s="193"/>
      <c r="D57" s="194" t="s">
        <v>240</v>
      </c>
      <c r="E57" s="194"/>
      <c r="F57" s="337" t="s">
        <v>241</v>
      </c>
      <c r="G57" s="321"/>
      <c r="H57" s="321"/>
      <c r="I57" s="321"/>
      <c r="J57" s="321"/>
      <c r="K57" s="337" t="s">
        <v>242</v>
      </c>
      <c r="L57" s="321"/>
      <c r="M57" s="337" t="s">
        <v>243</v>
      </c>
      <c r="N57" s="321"/>
      <c r="O57" s="321"/>
      <c r="P57" s="321"/>
      <c r="Q57" s="338">
        <v>5</v>
      </c>
      <c r="R57" s="321"/>
      <c r="S57" s="321"/>
      <c r="T57" s="321"/>
      <c r="U57" s="321"/>
      <c r="V57" s="321"/>
      <c r="W57" s="321"/>
      <c r="X57" s="321"/>
      <c r="Y57" s="338"/>
      <c r="Z57" s="321"/>
      <c r="AA57" s="321"/>
      <c r="AB57" s="321"/>
      <c r="AC57" s="321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</row>
    <row r="58" spans="1:71" ht="126.75" customHeight="1" x14ac:dyDescent="0.15">
      <c r="A58" s="195" t="s">
        <v>244</v>
      </c>
      <c r="B58" s="142" t="s">
        <v>245</v>
      </c>
      <c r="C58" s="144" t="s">
        <v>246</v>
      </c>
      <c r="D58" s="143" t="s">
        <v>315</v>
      </c>
      <c r="E58" s="4" t="s">
        <v>316</v>
      </c>
      <c r="F58" s="327" t="s">
        <v>317</v>
      </c>
      <c r="G58" s="318"/>
      <c r="H58" s="318"/>
      <c r="I58" s="318"/>
      <c r="J58" s="319"/>
      <c r="K58" s="333" t="s">
        <v>318</v>
      </c>
      <c r="L58" s="319"/>
      <c r="M58" s="327" t="s">
        <v>319</v>
      </c>
      <c r="N58" s="318"/>
      <c r="O58" s="318"/>
      <c r="P58" s="319"/>
      <c r="Q58" s="327" t="s">
        <v>320</v>
      </c>
      <c r="R58" s="318"/>
      <c r="S58" s="318"/>
      <c r="T58" s="319"/>
      <c r="U58" s="327" t="s">
        <v>321</v>
      </c>
      <c r="V58" s="318"/>
      <c r="W58" s="318"/>
      <c r="X58" s="319"/>
      <c r="Y58" s="332" t="s">
        <v>254</v>
      </c>
      <c r="Z58" s="318"/>
      <c r="AA58" s="318"/>
      <c r="AB58" s="318"/>
      <c r="AC58" s="319"/>
      <c r="AD58" s="144" t="s">
        <v>306</v>
      </c>
      <c r="AE58" s="145" t="s">
        <v>322</v>
      </c>
      <c r="AF58" s="143"/>
      <c r="AG58" s="146" t="s">
        <v>323</v>
      </c>
      <c r="AH58" s="146"/>
      <c r="AI58" s="143" t="s">
        <v>324</v>
      </c>
      <c r="AJ58" s="145" t="s">
        <v>325</v>
      </c>
      <c r="AK58" s="146" t="s">
        <v>326</v>
      </c>
      <c r="AL58" s="147" t="s">
        <v>292</v>
      </c>
      <c r="AM58" s="148" t="s">
        <v>293</v>
      </c>
      <c r="AN58" s="149" t="s">
        <v>261</v>
      </c>
      <c r="AO58" s="147" t="s">
        <v>294</v>
      </c>
      <c r="AP58" s="149" t="s">
        <v>263</v>
      </c>
      <c r="AQ58" s="150" t="s">
        <v>295</v>
      </c>
      <c r="AR58" s="61" t="s">
        <v>296</v>
      </c>
      <c r="AS58" s="61" t="s">
        <v>297</v>
      </c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</row>
    <row r="59" spans="1:71" ht="19.5" customHeight="1" x14ac:dyDescent="0.15">
      <c r="A59" s="196">
        <v>1</v>
      </c>
      <c r="B59" s="143">
        <v>1</v>
      </c>
      <c r="C59" s="197">
        <v>21</v>
      </c>
      <c r="D59" s="142">
        <v>1.49</v>
      </c>
      <c r="E59" s="154">
        <f t="shared" ref="E59:E78" si="55">C59*D59</f>
        <v>31.29</v>
      </c>
      <c r="F59" s="142">
        <v>0.1</v>
      </c>
      <c r="G59" s="142">
        <v>0.15</v>
      </c>
      <c r="H59" s="142">
        <v>0.2</v>
      </c>
      <c r="I59" s="142">
        <v>0.25</v>
      </c>
      <c r="J59" s="142">
        <v>0.35</v>
      </c>
      <c r="K59" s="154">
        <v>0.15</v>
      </c>
      <c r="L59" s="154">
        <v>0.25</v>
      </c>
      <c r="M59" s="142">
        <v>0.1</v>
      </c>
      <c r="N59" s="142">
        <v>0.2</v>
      </c>
      <c r="O59" s="142">
        <v>0.5</v>
      </c>
      <c r="P59" s="142">
        <v>0.7</v>
      </c>
      <c r="Q59" s="155"/>
      <c r="R59" s="142"/>
      <c r="S59" s="142"/>
      <c r="T59" s="142"/>
      <c r="U59" s="142"/>
      <c r="V59" s="142"/>
      <c r="W59" s="142"/>
      <c r="X59" s="142"/>
      <c r="Y59" s="154">
        <f t="shared" ref="Y59:Y78" si="56">(F59+K59+M59+Q59+U59)*C59</f>
        <v>7.35</v>
      </c>
      <c r="Z59" s="154">
        <f t="shared" ref="Z59:Z78" si="57">(G59+K59+N59+R59+V59)*C59</f>
        <v>10.5</v>
      </c>
      <c r="AA59" s="154">
        <f t="shared" ref="AA59:AA78" si="58">(H59+L59+O59+S59+W59)*C59</f>
        <v>19.95</v>
      </c>
      <c r="AB59" s="154">
        <f t="shared" ref="AB59:AB78" si="59">(I59+L59+P59+T59+X59)*C59</f>
        <v>25.2</v>
      </c>
      <c r="AC59" s="154">
        <f t="shared" ref="AC59:AC78" si="60">(J59+L59+P59+T59+X59)*C59</f>
        <v>27.299999999999997</v>
      </c>
      <c r="AD59" s="197">
        <v>21</v>
      </c>
      <c r="AE59" s="156">
        <f t="shared" ref="AE59:AE78" si="61">E59+Y59</f>
        <v>38.64</v>
      </c>
      <c r="AF59" s="143"/>
      <c r="AG59" s="157">
        <f t="shared" ref="AG59:AG78" si="62">E59+AC59</f>
        <v>58.589999999999996</v>
      </c>
      <c r="AH59" s="157"/>
      <c r="AI59" s="142">
        <v>755</v>
      </c>
      <c r="AJ59" s="158">
        <f t="shared" ref="AJ59:AJ78" si="63">AE59*AI59</f>
        <v>29173.200000000001</v>
      </c>
      <c r="AK59" s="150">
        <f t="shared" ref="AK59:AK78" si="64">AG59*AI59</f>
        <v>44235.45</v>
      </c>
      <c r="AL59" s="52">
        <f t="shared" ref="AL59:AL78" si="65">AJ59/AD59</f>
        <v>1389.2</v>
      </c>
      <c r="AM59" s="168">
        <f t="shared" ref="AM59:AM78" si="66">AK59/AD59</f>
        <v>2106.4499999999998</v>
      </c>
      <c r="AN59" s="159">
        <v>9.4E-2</v>
      </c>
      <c r="AO59" s="158">
        <f t="shared" ref="AO59:AO78" si="67">AJ59*AN59</f>
        <v>2742.2808</v>
      </c>
      <c r="AP59" s="159">
        <v>9.4E-2</v>
      </c>
      <c r="AQ59" s="150">
        <f t="shared" ref="AQ59:AQ78" si="68">AK59*AP59</f>
        <v>4158.1322999999993</v>
      </c>
      <c r="AR59" s="160">
        <f>AJ59/AD59</f>
        <v>1389.2</v>
      </c>
      <c r="AS59" s="160">
        <f>AK59/AD59</f>
        <v>2106.4499999999998</v>
      </c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</row>
    <row r="60" spans="1:71" ht="19.5" customHeight="1" x14ac:dyDescent="0.15">
      <c r="A60" s="196">
        <v>2</v>
      </c>
      <c r="B60" s="143">
        <v>2</v>
      </c>
      <c r="C60" s="197">
        <v>22</v>
      </c>
      <c r="D60" s="142">
        <v>1.49</v>
      </c>
      <c r="E60" s="154">
        <f t="shared" si="55"/>
        <v>32.78</v>
      </c>
      <c r="F60" s="142">
        <v>0.1</v>
      </c>
      <c r="G60" s="142">
        <v>0.15</v>
      </c>
      <c r="H60" s="142">
        <v>0.2</v>
      </c>
      <c r="I60" s="142">
        <v>0.25</v>
      </c>
      <c r="J60" s="142">
        <v>0.35</v>
      </c>
      <c r="K60" s="154">
        <v>0.15</v>
      </c>
      <c r="L60" s="154">
        <v>0.25</v>
      </c>
      <c r="M60" s="142">
        <v>0.1</v>
      </c>
      <c r="N60" s="142">
        <v>0.2</v>
      </c>
      <c r="O60" s="142">
        <v>0.5</v>
      </c>
      <c r="P60" s="142">
        <v>0.7</v>
      </c>
      <c r="Q60" s="155"/>
      <c r="R60" s="142"/>
      <c r="S60" s="142"/>
      <c r="T60" s="142"/>
      <c r="U60" s="142"/>
      <c r="V60" s="142"/>
      <c r="W60" s="142"/>
      <c r="X60" s="142"/>
      <c r="Y60" s="154">
        <f t="shared" si="56"/>
        <v>7.6999999999999993</v>
      </c>
      <c r="Z60" s="154">
        <f t="shared" si="57"/>
        <v>11</v>
      </c>
      <c r="AA60" s="154">
        <f t="shared" si="58"/>
        <v>20.9</v>
      </c>
      <c r="AB60" s="154">
        <f t="shared" si="59"/>
        <v>26.4</v>
      </c>
      <c r="AC60" s="154">
        <f t="shared" si="60"/>
        <v>28.599999999999994</v>
      </c>
      <c r="AD60" s="197">
        <v>22</v>
      </c>
      <c r="AE60" s="156">
        <f t="shared" si="61"/>
        <v>40.480000000000004</v>
      </c>
      <c r="AF60" s="143"/>
      <c r="AG60" s="157">
        <f t="shared" si="62"/>
        <v>61.379999999999995</v>
      </c>
      <c r="AH60" s="157"/>
      <c r="AI60" s="142">
        <v>755</v>
      </c>
      <c r="AJ60" s="158">
        <f t="shared" si="63"/>
        <v>30562.400000000001</v>
      </c>
      <c r="AK60" s="150">
        <f t="shared" si="64"/>
        <v>46341.899999999994</v>
      </c>
      <c r="AL60" s="52">
        <f t="shared" si="65"/>
        <v>1389.2</v>
      </c>
      <c r="AM60" s="168">
        <f t="shared" si="66"/>
        <v>2106.4499999999998</v>
      </c>
      <c r="AN60" s="159">
        <v>9.2999999999999999E-2</v>
      </c>
      <c r="AO60" s="158">
        <f t="shared" si="67"/>
        <v>2842.3032000000003</v>
      </c>
      <c r="AP60" s="159">
        <v>9.2999999999999999E-2</v>
      </c>
      <c r="AQ60" s="150">
        <f t="shared" si="68"/>
        <v>4309.7966999999999</v>
      </c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</row>
    <row r="61" spans="1:71" ht="19.5" customHeight="1" x14ac:dyDescent="0.15">
      <c r="A61" s="196">
        <v>3</v>
      </c>
      <c r="B61" s="143">
        <v>3</v>
      </c>
      <c r="C61" s="197">
        <v>23</v>
      </c>
      <c r="D61" s="142">
        <v>1.48</v>
      </c>
      <c r="E61" s="154">
        <f t="shared" si="55"/>
        <v>34.04</v>
      </c>
      <c r="F61" s="142">
        <v>0.1</v>
      </c>
      <c r="G61" s="142">
        <v>0.15</v>
      </c>
      <c r="H61" s="142">
        <v>0.2</v>
      </c>
      <c r="I61" s="142">
        <v>0.25</v>
      </c>
      <c r="J61" s="142">
        <v>0.35</v>
      </c>
      <c r="K61" s="154">
        <v>0.15</v>
      </c>
      <c r="L61" s="154">
        <v>0.25</v>
      </c>
      <c r="M61" s="142">
        <v>0.1</v>
      </c>
      <c r="N61" s="142">
        <v>0.2</v>
      </c>
      <c r="O61" s="142">
        <v>0.5</v>
      </c>
      <c r="P61" s="142">
        <v>0.7</v>
      </c>
      <c r="Q61" s="155"/>
      <c r="R61" s="142"/>
      <c r="S61" s="142"/>
      <c r="T61" s="142"/>
      <c r="U61" s="142"/>
      <c r="V61" s="142"/>
      <c r="W61" s="142"/>
      <c r="X61" s="142"/>
      <c r="Y61" s="154">
        <f t="shared" si="56"/>
        <v>8.0499999999999989</v>
      </c>
      <c r="Z61" s="154">
        <f t="shared" si="57"/>
        <v>11.5</v>
      </c>
      <c r="AA61" s="154">
        <f t="shared" si="58"/>
        <v>21.849999999999998</v>
      </c>
      <c r="AB61" s="154">
        <f t="shared" si="59"/>
        <v>27.599999999999998</v>
      </c>
      <c r="AC61" s="154">
        <f t="shared" si="60"/>
        <v>29.899999999999995</v>
      </c>
      <c r="AD61" s="197">
        <v>23</v>
      </c>
      <c r="AE61" s="156">
        <f t="shared" si="61"/>
        <v>42.089999999999996</v>
      </c>
      <c r="AF61" s="143"/>
      <c r="AG61" s="157">
        <f t="shared" si="62"/>
        <v>63.94</v>
      </c>
      <c r="AH61" s="157"/>
      <c r="AI61" s="142">
        <v>755</v>
      </c>
      <c r="AJ61" s="158">
        <f t="shared" si="63"/>
        <v>31777.949999999997</v>
      </c>
      <c r="AK61" s="150">
        <f t="shared" si="64"/>
        <v>48274.7</v>
      </c>
      <c r="AL61" s="52">
        <f t="shared" si="65"/>
        <v>1381.6499999999999</v>
      </c>
      <c r="AM61" s="168">
        <f t="shared" si="66"/>
        <v>2098.9</v>
      </c>
      <c r="AN61" s="159">
        <v>9.1999999999999998E-2</v>
      </c>
      <c r="AO61" s="158">
        <f t="shared" si="67"/>
        <v>2923.5713999999998</v>
      </c>
      <c r="AP61" s="159">
        <v>9.1999999999999998E-2</v>
      </c>
      <c r="AQ61" s="150">
        <f t="shared" si="68"/>
        <v>4441.2723999999998</v>
      </c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</row>
    <row r="62" spans="1:71" ht="19.5" customHeight="1" x14ac:dyDescent="0.15">
      <c r="A62" s="196">
        <v>4</v>
      </c>
      <c r="B62" s="143">
        <v>4</v>
      </c>
      <c r="C62" s="197">
        <v>24</v>
      </c>
      <c r="D62" s="142">
        <v>1.48</v>
      </c>
      <c r="E62" s="154">
        <f t="shared" si="55"/>
        <v>35.519999999999996</v>
      </c>
      <c r="F62" s="142">
        <v>0.1</v>
      </c>
      <c r="G62" s="142">
        <v>0.15</v>
      </c>
      <c r="H62" s="142">
        <v>0.2</v>
      </c>
      <c r="I62" s="142">
        <v>0.25</v>
      </c>
      <c r="J62" s="142">
        <v>0.35</v>
      </c>
      <c r="K62" s="154">
        <v>0.15</v>
      </c>
      <c r="L62" s="154">
        <v>0.25</v>
      </c>
      <c r="M62" s="142">
        <v>0.1</v>
      </c>
      <c r="N62" s="142">
        <v>0.2</v>
      </c>
      <c r="O62" s="142">
        <v>0.5</v>
      </c>
      <c r="P62" s="142">
        <v>0.7</v>
      </c>
      <c r="Q62" s="155"/>
      <c r="R62" s="142"/>
      <c r="S62" s="142"/>
      <c r="T62" s="142"/>
      <c r="U62" s="142"/>
      <c r="V62" s="142"/>
      <c r="W62" s="142"/>
      <c r="X62" s="142"/>
      <c r="Y62" s="154">
        <f t="shared" si="56"/>
        <v>8.3999999999999986</v>
      </c>
      <c r="Z62" s="154">
        <f t="shared" si="57"/>
        <v>12</v>
      </c>
      <c r="AA62" s="154">
        <f t="shared" si="58"/>
        <v>22.799999999999997</v>
      </c>
      <c r="AB62" s="154">
        <f t="shared" si="59"/>
        <v>28.799999999999997</v>
      </c>
      <c r="AC62" s="154">
        <f t="shared" si="60"/>
        <v>31.199999999999996</v>
      </c>
      <c r="AD62" s="197">
        <v>24</v>
      </c>
      <c r="AE62" s="156">
        <f t="shared" si="61"/>
        <v>43.919999999999995</v>
      </c>
      <c r="AF62" s="143"/>
      <c r="AG62" s="157">
        <f t="shared" si="62"/>
        <v>66.72</v>
      </c>
      <c r="AH62" s="157"/>
      <c r="AI62" s="142">
        <v>755</v>
      </c>
      <c r="AJ62" s="158">
        <f t="shared" si="63"/>
        <v>33159.599999999999</v>
      </c>
      <c r="AK62" s="150">
        <f t="shared" si="64"/>
        <v>50373.599999999999</v>
      </c>
      <c r="AL62" s="52">
        <f t="shared" si="65"/>
        <v>1381.6499999999999</v>
      </c>
      <c r="AM62" s="168">
        <f t="shared" si="66"/>
        <v>2098.9</v>
      </c>
      <c r="AN62" s="159">
        <v>9.0999999999999998E-2</v>
      </c>
      <c r="AO62" s="158">
        <f t="shared" si="67"/>
        <v>3017.5236</v>
      </c>
      <c r="AP62" s="159">
        <v>9.0999999999999998E-2</v>
      </c>
      <c r="AQ62" s="150">
        <f t="shared" si="68"/>
        <v>4583.9975999999997</v>
      </c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</row>
    <row r="63" spans="1:71" ht="19.5" customHeight="1" x14ac:dyDescent="0.15">
      <c r="A63" s="196">
        <v>5</v>
      </c>
      <c r="B63" s="143">
        <v>5</v>
      </c>
      <c r="C63" s="197">
        <v>25</v>
      </c>
      <c r="D63" s="142">
        <v>1.47</v>
      </c>
      <c r="E63" s="154">
        <f t="shared" si="55"/>
        <v>36.75</v>
      </c>
      <c r="F63" s="142">
        <v>0.1</v>
      </c>
      <c r="G63" s="142">
        <v>0.15</v>
      </c>
      <c r="H63" s="142">
        <v>0.2</v>
      </c>
      <c r="I63" s="142">
        <v>0.25</v>
      </c>
      <c r="J63" s="142">
        <v>0.35</v>
      </c>
      <c r="K63" s="154">
        <v>0.15</v>
      </c>
      <c r="L63" s="154">
        <v>0.25</v>
      </c>
      <c r="M63" s="142">
        <v>0.1</v>
      </c>
      <c r="N63" s="142">
        <v>0.2</v>
      </c>
      <c r="O63" s="142">
        <v>0.5</v>
      </c>
      <c r="P63" s="142">
        <v>0.7</v>
      </c>
      <c r="Q63" s="155"/>
      <c r="R63" s="142"/>
      <c r="S63" s="142"/>
      <c r="T63" s="142"/>
      <c r="U63" s="142"/>
      <c r="V63" s="142"/>
      <c r="W63" s="142"/>
      <c r="X63" s="142"/>
      <c r="Y63" s="154">
        <f t="shared" si="56"/>
        <v>8.75</v>
      </c>
      <c r="Z63" s="154">
        <f t="shared" si="57"/>
        <v>12.5</v>
      </c>
      <c r="AA63" s="154">
        <f t="shared" si="58"/>
        <v>23.75</v>
      </c>
      <c r="AB63" s="154">
        <f t="shared" si="59"/>
        <v>30</v>
      </c>
      <c r="AC63" s="154">
        <f t="shared" si="60"/>
        <v>32.499999999999993</v>
      </c>
      <c r="AD63" s="197">
        <v>25</v>
      </c>
      <c r="AE63" s="156">
        <f t="shared" si="61"/>
        <v>45.5</v>
      </c>
      <c r="AF63" s="143"/>
      <c r="AG63" s="157">
        <f t="shared" si="62"/>
        <v>69.25</v>
      </c>
      <c r="AH63" s="157"/>
      <c r="AI63" s="142">
        <v>755</v>
      </c>
      <c r="AJ63" s="158">
        <f t="shared" si="63"/>
        <v>34352.5</v>
      </c>
      <c r="AK63" s="150">
        <f t="shared" si="64"/>
        <v>52283.75</v>
      </c>
      <c r="AL63" s="52">
        <f t="shared" si="65"/>
        <v>1374.1</v>
      </c>
      <c r="AM63" s="168">
        <f t="shared" si="66"/>
        <v>2091.35</v>
      </c>
      <c r="AN63" s="159">
        <v>0.09</v>
      </c>
      <c r="AO63" s="158">
        <f t="shared" si="67"/>
        <v>3091.7249999999999</v>
      </c>
      <c r="AP63" s="159">
        <v>0.09</v>
      </c>
      <c r="AQ63" s="150">
        <f t="shared" si="68"/>
        <v>4705.5374999999995</v>
      </c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</row>
    <row r="64" spans="1:71" ht="19.5" customHeight="1" x14ac:dyDescent="0.15">
      <c r="A64" s="196">
        <v>6</v>
      </c>
      <c r="B64" s="143">
        <v>6</v>
      </c>
      <c r="C64" s="197">
        <v>26</v>
      </c>
      <c r="D64" s="142">
        <v>1.47</v>
      </c>
      <c r="E64" s="154">
        <f t="shared" si="55"/>
        <v>38.22</v>
      </c>
      <c r="F64" s="142">
        <v>0.1</v>
      </c>
      <c r="G64" s="142">
        <v>0.15</v>
      </c>
      <c r="H64" s="142">
        <v>0.2</v>
      </c>
      <c r="I64" s="142">
        <v>0.25</v>
      </c>
      <c r="J64" s="142">
        <v>0.35</v>
      </c>
      <c r="K64" s="154">
        <v>0.15</v>
      </c>
      <c r="L64" s="154">
        <v>0.25</v>
      </c>
      <c r="M64" s="142">
        <v>0.1</v>
      </c>
      <c r="N64" s="142">
        <v>0.2</v>
      </c>
      <c r="O64" s="142">
        <v>0.5</v>
      </c>
      <c r="P64" s="142">
        <v>0.7</v>
      </c>
      <c r="Q64" s="155"/>
      <c r="R64" s="142"/>
      <c r="S64" s="142"/>
      <c r="T64" s="142"/>
      <c r="U64" s="142"/>
      <c r="V64" s="142"/>
      <c r="W64" s="142"/>
      <c r="X64" s="142"/>
      <c r="Y64" s="154">
        <f t="shared" si="56"/>
        <v>9.1</v>
      </c>
      <c r="Z64" s="154">
        <f t="shared" si="57"/>
        <v>13</v>
      </c>
      <c r="AA64" s="154">
        <f t="shared" si="58"/>
        <v>24.7</v>
      </c>
      <c r="AB64" s="154">
        <f t="shared" si="59"/>
        <v>31.2</v>
      </c>
      <c r="AC64" s="154">
        <f t="shared" si="60"/>
        <v>33.799999999999997</v>
      </c>
      <c r="AD64" s="197">
        <v>26</v>
      </c>
      <c r="AE64" s="156">
        <f t="shared" si="61"/>
        <v>47.32</v>
      </c>
      <c r="AF64" s="143"/>
      <c r="AG64" s="157">
        <f t="shared" si="62"/>
        <v>72.02</v>
      </c>
      <c r="AH64" s="157"/>
      <c r="AI64" s="142">
        <v>755</v>
      </c>
      <c r="AJ64" s="158">
        <f t="shared" si="63"/>
        <v>35726.6</v>
      </c>
      <c r="AK64" s="150">
        <f t="shared" si="64"/>
        <v>54375.1</v>
      </c>
      <c r="AL64" s="52">
        <f t="shared" si="65"/>
        <v>1374.1</v>
      </c>
      <c r="AM64" s="168">
        <f t="shared" si="66"/>
        <v>2091.35</v>
      </c>
      <c r="AN64" s="159">
        <v>8.8999999999999996E-2</v>
      </c>
      <c r="AO64" s="158">
        <f t="shared" si="67"/>
        <v>3179.6673999999998</v>
      </c>
      <c r="AP64" s="159">
        <v>8.8999999999999996E-2</v>
      </c>
      <c r="AQ64" s="150">
        <f t="shared" si="68"/>
        <v>4839.3838999999998</v>
      </c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</row>
    <row r="65" spans="1:71" ht="19.5" customHeight="1" x14ac:dyDescent="0.15">
      <c r="A65" s="196">
        <v>7</v>
      </c>
      <c r="B65" s="143">
        <v>7</v>
      </c>
      <c r="C65" s="197">
        <v>27</v>
      </c>
      <c r="D65" s="142">
        <v>1.46</v>
      </c>
      <c r="E65" s="154">
        <f t="shared" si="55"/>
        <v>39.42</v>
      </c>
      <c r="F65" s="142">
        <v>0.1</v>
      </c>
      <c r="G65" s="142">
        <v>0.15</v>
      </c>
      <c r="H65" s="142">
        <v>0.2</v>
      </c>
      <c r="I65" s="142">
        <v>0.25</v>
      </c>
      <c r="J65" s="142">
        <v>0.35</v>
      </c>
      <c r="K65" s="154">
        <v>0.15</v>
      </c>
      <c r="L65" s="154">
        <v>0.25</v>
      </c>
      <c r="M65" s="142">
        <v>0.1</v>
      </c>
      <c r="N65" s="142">
        <v>0.2</v>
      </c>
      <c r="O65" s="142">
        <v>0.5</v>
      </c>
      <c r="P65" s="142">
        <v>0.7</v>
      </c>
      <c r="Q65" s="155"/>
      <c r="R65" s="142"/>
      <c r="S65" s="142"/>
      <c r="T65" s="142"/>
      <c r="U65" s="142"/>
      <c r="V65" s="142"/>
      <c r="W65" s="142"/>
      <c r="X65" s="142"/>
      <c r="Y65" s="154">
        <f t="shared" si="56"/>
        <v>9.4499999999999993</v>
      </c>
      <c r="Z65" s="154">
        <f t="shared" si="57"/>
        <v>13.5</v>
      </c>
      <c r="AA65" s="154">
        <f t="shared" si="58"/>
        <v>25.65</v>
      </c>
      <c r="AB65" s="154">
        <f t="shared" si="59"/>
        <v>32.4</v>
      </c>
      <c r="AC65" s="154">
        <f t="shared" si="60"/>
        <v>35.099999999999994</v>
      </c>
      <c r="AD65" s="197">
        <v>27</v>
      </c>
      <c r="AE65" s="156">
        <f t="shared" si="61"/>
        <v>48.870000000000005</v>
      </c>
      <c r="AF65" s="143"/>
      <c r="AG65" s="157">
        <f t="shared" si="62"/>
        <v>74.52</v>
      </c>
      <c r="AH65" s="157"/>
      <c r="AI65" s="142">
        <v>755</v>
      </c>
      <c r="AJ65" s="158">
        <f t="shared" si="63"/>
        <v>36896.850000000006</v>
      </c>
      <c r="AK65" s="150">
        <f t="shared" si="64"/>
        <v>56262.6</v>
      </c>
      <c r="AL65" s="52">
        <f t="shared" si="65"/>
        <v>1366.5500000000002</v>
      </c>
      <c r="AM65" s="168">
        <f t="shared" si="66"/>
        <v>2083.7999999999997</v>
      </c>
      <c r="AN65" s="159">
        <v>8.7999999999999995E-2</v>
      </c>
      <c r="AO65" s="158">
        <f t="shared" si="67"/>
        <v>3246.9228000000003</v>
      </c>
      <c r="AP65" s="159">
        <v>8.7999999999999995E-2</v>
      </c>
      <c r="AQ65" s="150">
        <f t="shared" si="68"/>
        <v>4951.1088</v>
      </c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</row>
    <row r="66" spans="1:71" ht="19.5" customHeight="1" x14ac:dyDescent="0.15">
      <c r="A66" s="196">
        <v>8</v>
      </c>
      <c r="B66" s="143">
        <v>8</v>
      </c>
      <c r="C66" s="197">
        <v>28</v>
      </c>
      <c r="D66" s="142">
        <v>1.46</v>
      </c>
      <c r="E66" s="154">
        <f t="shared" si="55"/>
        <v>40.879999999999995</v>
      </c>
      <c r="F66" s="142">
        <v>0.1</v>
      </c>
      <c r="G66" s="142">
        <v>0.15</v>
      </c>
      <c r="H66" s="142">
        <v>0.2</v>
      </c>
      <c r="I66" s="142">
        <v>0.25</v>
      </c>
      <c r="J66" s="142">
        <v>0.35</v>
      </c>
      <c r="K66" s="154">
        <v>0.15</v>
      </c>
      <c r="L66" s="154">
        <v>0.25</v>
      </c>
      <c r="M66" s="142">
        <v>0.1</v>
      </c>
      <c r="N66" s="142">
        <v>0.2</v>
      </c>
      <c r="O66" s="142">
        <v>0.5</v>
      </c>
      <c r="P66" s="142">
        <v>0.7</v>
      </c>
      <c r="Q66" s="155"/>
      <c r="R66" s="142"/>
      <c r="S66" s="142"/>
      <c r="T66" s="142"/>
      <c r="U66" s="142"/>
      <c r="V66" s="142"/>
      <c r="W66" s="142"/>
      <c r="X66" s="142"/>
      <c r="Y66" s="154">
        <f t="shared" si="56"/>
        <v>9.7999999999999989</v>
      </c>
      <c r="Z66" s="154">
        <f t="shared" si="57"/>
        <v>14</v>
      </c>
      <c r="AA66" s="154">
        <f t="shared" si="58"/>
        <v>26.599999999999998</v>
      </c>
      <c r="AB66" s="154">
        <f t="shared" si="59"/>
        <v>33.6</v>
      </c>
      <c r="AC66" s="154">
        <f t="shared" si="60"/>
        <v>36.399999999999991</v>
      </c>
      <c r="AD66" s="197">
        <v>28</v>
      </c>
      <c r="AE66" s="156">
        <f t="shared" si="61"/>
        <v>50.679999999999993</v>
      </c>
      <c r="AF66" s="143"/>
      <c r="AG66" s="157">
        <f t="shared" si="62"/>
        <v>77.279999999999987</v>
      </c>
      <c r="AH66" s="157"/>
      <c r="AI66" s="142">
        <v>755</v>
      </c>
      <c r="AJ66" s="158">
        <f t="shared" si="63"/>
        <v>38263.399999999994</v>
      </c>
      <c r="AK66" s="150">
        <f t="shared" si="64"/>
        <v>58346.399999999987</v>
      </c>
      <c r="AL66" s="52">
        <f t="shared" si="65"/>
        <v>1366.5499999999997</v>
      </c>
      <c r="AM66" s="168">
        <f t="shared" si="66"/>
        <v>2083.7999999999997</v>
      </c>
      <c r="AN66" s="159">
        <v>8.6999999999999994E-2</v>
      </c>
      <c r="AO66" s="158">
        <f t="shared" si="67"/>
        <v>3328.9157999999993</v>
      </c>
      <c r="AP66" s="159">
        <v>8.6999999999999994E-2</v>
      </c>
      <c r="AQ66" s="150">
        <f t="shared" si="68"/>
        <v>5076.1367999999984</v>
      </c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</row>
    <row r="67" spans="1:71" ht="19.5" customHeight="1" x14ac:dyDescent="0.15">
      <c r="A67" s="196">
        <v>9</v>
      </c>
      <c r="B67" s="143">
        <v>9</v>
      </c>
      <c r="C67" s="197">
        <v>29</v>
      </c>
      <c r="D67" s="142">
        <v>1.45</v>
      </c>
      <c r="E67" s="154">
        <f t="shared" si="55"/>
        <v>42.05</v>
      </c>
      <c r="F67" s="142">
        <v>0.1</v>
      </c>
      <c r="G67" s="142">
        <v>0.15</v>
      </c>
      <c r="H67" s="142">
        <v>0.2</v>
      </c>
      <c r="I67" s="142">
        <v>0.25</v>
      </c>
      <c r="J67" s="142">
        <v>0.35</v>
      </c>
      <c r="K67" s="154">
        <v>0.15</v>
      </c>
      <c r="L67" s="154">
        <v>0.25</v>
      </c>
      <c r="M67" s="142">
        <v>0.1</v>
      </c>
      <c r="N67" s="142">
        <v>0.2</v>
      </c>
      <c r="O67" s="142">
        <v>0.5</v>
      </c>
      <c r="P67" s="142">
        <v>0.7</v>
      </c>
      <c r="Q67" s="155"/>
      <c r="R67" s="142"/>
      <c r="S67" s="142"/>
      <c r="T67" s="142"/>
      <c r="U67" s="142"/>
      <c r="V67" s="142"/>
      <c r="W67" s="142"/>
      <c r="X67" s="142"/>
      <c r="Y67" s="154">
        <f t="shared" si="56"/>
        <v>10.149999999999999</v>
      </c>
      <c r="Z67" s="154">
        <f t="shared" si="57"/>
        <v>14.5</v>
      </c>
      <c r="AA67" s="154">
        <f t="shared" si="58"/>
        <v>27.549999999999997</v>
      </c>
      <c r="AB67" s="154">
        <f t="shared" si="59"/>
        <v>34.799999999999997</v>
      </c>
      <c r="AC67" s="154">
        <f t="shared" si="60"/>
        <v>37.699999999999996</v>
      </c>
      <c r="AD67" s="197">
        <v>29</v>
      </c>
      <c r="AE67" s="156">
        <f t="shared" si="61"/>
        <v>52.199999999999996</v>
      </c>
      <c r="AF67" s="143"/>
      <c r="AG67" s="157">
        <f t="shared" si="62"/>
        <v>79.75</v>
      </c>
      <c r="AH67" s="157"/>
      <c r="AI67" s="142">
        <v>755</v>
      </c>
      <c r="AJ67" s="158">
        <f t="shared" si="63"/>
        <v>39411</v>
      </c>
      <c r="AK67" s="150">
        <f t="shared" si="64"/>
        <v>60211.25</v>
      </c>
      <c r="AL67" s="52">
        <f t="shared" si="65"/>
        <v>1359</v>
      </c>
      <c r="AM67" s="168">
        <f t="shared" si="66"/>
        <v>2076.25</v>
      </c>
      <c r="AN67" s="159">
        <v>8.5999999999999993E-2</v>
      </c>
      <c r="AO67" s="158">
        <f t="shared" si="67"/>
        <v>3389.3459999999995</v>
      </c>
      <c r="AP67" s="159">
        <v>8.5999999999999993E-2</v>
      </c>
      <c r="AQ67" s="150">
        <f t="shared" si="68"/>
        <v>5178.1674999999996</v>
      </c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</row>
    <row r="68" spans="1:71" ht="19.5" customHeight="1" x14ac:dyDescent="0.15">
      <c r="A68" s="196">
        <v>10</v>
      </c>
      <c r="B68" s="143">
        <v>10</v>
      </c>
      <c r="C68" s="197">
        <v>30</v>
      </c>
      <c r="D68" s="142">
        <v>1.45</v>
      </c>
      <c r="E68" s="154">
        <f t="shared" si="55"/>
        <v>43.5</v>
      </c>
      <c r="F68" s="142">
        <v>0.1</v>
      </c>
      <c r="G68" s="142">
        <v>0.15</v>
      </c>
      <c r="H68" s="142">
        <v>0.2</v>
      </c>
      <c r="I68" s="142">
        <v>0.25</v>
      </c>
      <c r="J68" s="142">
        <v>0.35</v>
      </c>
      <c r="K68" s="154">
        <v>0.15</v>
      </c>
      <c r="L68" s="154">
        <v>0.25</v>
      </c>
      <c r="M68" s="142">
        <v>0.1</v>
      </c>
      <c r="N68" s="142">
        <v>0.2</v>
      </c>
      <c r="O68" s="142">
        <v>0.5</v>
      </c>
      <c r="P68" s="142">
        <v>0.7</v>
      </c>
      <c r="Q68" s="155"/>
      <c r="R68" s="142"/>
      <c r="S68" s="142"/>
      <c r="T68" s="142"/>
      <c r="U68" s="142"/>
      <c r="V68" s="142"/>
      <c r="W68" s="142"/>
      <c r="X68" s="142"/>
      <c r="Y68" s="154">
        <f t="shared" si="56"/>
        <v>10.5</v>
      </c>
      <c r="Z68" s="154">
        <f t="shared" si="57"/>
        <v>15</v>
      </c>
      <c r="AA68" s="154">
        <f t="shared" si="58"/>
        <v>28.5</v>
      </c>
      <c r="AB68" s="154">
        <f t="shared" si="59"/>
        <v>36</v>
      </c>
      <c r="AC68" s="154">
        <f t="shared" si="60"/>
        <v>38.999999999999993</v>
      </c>
      <c r="AD68" s="197">
        <v>30</v>
      </c>
      <c r="AE68" s="156">
        <f t="shared" si="61"/>
        <v>54</v>
      </c>
      <c r="AF68" s="143"/>
      <c r="AG68" s="157">
        <f t="shared" si="62"/>
        <v>82.5</v>
      </c>
      <c r="AH68" s="157"/>
      <c r="AI68" s="142">
        <v>755</v>
      </c>
      <c r="AJ68" s="158">
        <f t="shared" si="63"/>
        <v>40770</v>
      </c>
      <c r="AK68" s="150">
        <f t="shared" si="64"/>
        <v>62287.5</v>
      </c>
      <c r="AL68" s="52">
        <f t="shared" si="65"/>
        <v>1359</v>
      </c>
      <c r="AM68" s="168">
        <f t="shared" si="66"/>
        <v>2076.25</v>
      </c>
      <c r="AN68" s="159">
        <v>8.5000000000000006E-2</v>
      </c>
      <c r="AO68" s="158">
        <f t="shared" si="67"/>
        <v>3465.4500000000003</v>
      </c>
      <c r="AP68" s="159">
        <v>8.5000000000000006E-2</v>
      </c>
      <c r="AQ68" s="150">
        <f t="shared" si="68"/>
        <v>5294.4375</v>
      </c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</row>
    <row r="69" spans="1:71" ht="19.5" customHeight="1" x14ac:dyDescent="0.15">
      <c r="A69" s="196">
        <v>11</v>
      </c>
      <c r="B69" s="143">
        <v>11</v>
      </c>
      <c r="C69" s="197">
        <v>31</v>
      </c>
      <c r="D69" s="142">
        <v>1.44</v>
      </c>
      <c r="E69" s="154">
        <f t="shared" si="55"/>
        <v>44.64</v>
      </c>
      <c r="F69" s="142">
        <v>0.1</v>
      </c>
      <c r="G69" s="142">
        <v>0.15</v>
      </c>
      <c r="H69" s="142">
        <v>0.2</v>
      </c>
      <c r="I69" s="142">
        <v>0.25</v>
      </c>
      <c r="J69" s="142">
        <v>0.35</v>
      </c>
      <c r="K69" s="154">
        <v>0.15</v>
      </c>
      <c r="L69" s="154">
        <v>0.25</v>
      </c>
      <c r="M69" s="142">
        <v>0.1</v>
      </c>
      <c r="N69" s="142">
        <v>0.2</v>
      </c>
      <c r="O69" s="142">
        <v>0.5</v>
      </c>
      <c r="P69" s="142">
        <v>0.7</v>
      </c>
      <c r="Q69" s="155"/>
      <c r="R69" s="142"/>
      <c r="S69" s="142"/>
      <c r="T69" s="142"/>
      <c r="U69" s="142"/>
      <c r="V69" s="142"/>
      <c r="W69" s="142"/>
      <c r="X69" s="142"/>
      <c r="Y69" s="154">
        <f t="shared" si="56"/>
        <v>10.85</v>
      </c>
      <c r="Z69" s="154">
        <f t="shared" si="57"/>
        <v>15.5</v>
      </c>
      <c r="AA69" s="154">
        <f t="shared" si="58"/>
        <v>29.45</v>
      </c>
      <c r="AB69" s="154">
        <f t="shared" si="59"/>
        <v>37.199999999999996</v>
      </c>
      <c r="AC69" s="154">
        <f t="shared" si="60"/>
        <v>40.299999999999997</v>
      </c>
      <c r="AD69" s="197">
        <v>31</v>
      </c>
      <c r="AE69" s="156">
        <f t="shared" si="61"/>
        <v>55.49</v>
      </c>
      <c r="AF69" s="143"/>
      <c r="AG69" s="157">
        <f t="shared" si="62"/>
        <v>84.94</v>
      </c>
      <c r="AH69" s="157"/>
      <c r="AI69" s="142">
        <v>755</v>
      </c>
      <c r="AJ69" s="158">
        <f t="shared" si="63"/>
        <v>41894.950000000004</v>
      </c>
      <c r="AK69" s="150">
        <f t="shared" si="64"/>
        <v>64129.7</v>
      </c>
      <c r="AL69" s="52">
        <f t="shared" si="65"/>
        <v>1351.45</v>
      </c>
      <c r="AM69" s="168">
        <f t="shared" si="66"/>
        <v>2068.6999999999998</v>
      </c>
      <c r="AN69" s="159">
        <v>8.4000000000000005E-2</v>
      </c>
      <c r="AO69" s="158">
        <f t="shared" si="67"/>
        <v>3519.1758000000004</v>
      </c>
      <c r="AP69" s="159">
        <v>8.4000000000000005E-2</v>
      </c>
      <c r="AQ69" s="150">
        <f t="shared" si="68"/>
        <v>5386.8948</v>
      </c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</row>
    <row r="70" spans="1:71" ht="19.5" customHeight="1" x14ac:dyDescent="0.15">
      <c r="A70" s="196">
        <v>12</v>
      </c>
      <c r="B70" s="143">
        <v>12</v>
      </c>
      <c r="C70" s="197">
        <v>32</v>
      </c>
      <c r="D70" s="142">
        <v>1.44</v>
      </c>
      <c r="E70" s="154">
        <f t="shared" si="55"/>
        <v>46.08</v>
      </c>
      <c r="F70" s="142">
        <v>0.1</v>
      </c>
      <c r="G70" s="142">
        <v>0.15</v>
      </c>
      <c r="H70" s="142">
        <v>0.2</v>
      </c>
      <c r="I70" s="142">
        <v>0.25</v>
      </c>
      <c r="J70" s="142">
        <v>0.35</v>
      </c>
      <c r="K70" s="154">
        <v>0.15</v>
      </c>
      <c r="L70" s="154">
        <v>0.25</v>
      </c>
      <c r="M70" s="142">
        <v>0.1</v>
      </c>
      <c r="N70" s="142">
        <v>0.2</v>
      </c>
      <c r="O70" s="142">
        <v>0.5</v>
      </c>
      <c r="P70" s="142">
        <v>0.7</v>
      </c>
      <c r="Q70" s="155"/>
      <c r="R70" s="142"/>
      <c r="S70" s="142"/>
      <c r="T70" s="142"/>
      <c r="U70" s="142"/>
      <c r="V70" s="142"/>
      <c r="W70" s="142"/>
      <c r="X70" s="142"/>
      <c r="Y70" s="154">
        <f t="shared" si="56"/>
        <v>11.2</v>
      </c>
      <c r="Z70" s="154">
        <f t="shared" si="57"/>
        <v>16</v>
      </c>
      <c r="AA70" s="154">
        <f t="shared" si="58"/>
        <v>30.4</v>
      </c>
      <c r="AB70" s="154">
        <f t="shared" si="59"/>
        <v>38.4</v>
      </c>
      <c r="AC70" s="154">
        <f t="shared" si="60"/>
        <v>41.599999999999994</v>
      </c>
      <c r="AD70" s="197">
        <v>32</v>
      </c>
      <c r="AE70" s="156">
        <f t="shared" si="61"/>
        <v>57.28</v>
      </c>
      <c r="AF70" s="143"/>
      <c r="AG70" s="157">
        <f t="shared" si="62"/>
        <v>87.679999999999993</v>
      </c>
      <c r="AH70" s="157"/>
      <c r="AI70" s="142">
        <v>755</v>
      </c>
      <c r="AJ70" s="158">
        <f t="shared" si="63"/>
        <v>43246.400000000001</v>
      </c>
      <c r="AK70" s="150">
        <f t="shared" si="64"/>
        <v>66198.399999999994</v>
      </c>
      <c r="AL70" s="52">
        <f t="shared" si="65"/>
        <v>1351.45</v>
      </c>
      <c r="AM70" s="168">
        <f t="shared" si="66"/>
        <v>2068.6999999999998</v>
      </c>
      <c r="AN70" s="159">
        <v>8.3000000000000004E-2</v>
      </c>
      <c r="AO70" s="158">
        <f t="shared" si="67"/>
        <v>3589.4512000000004</v>
      </c>
      <c r="AP70" s="159">
        <v>8.3000000000000004E-2</v>
      </c>
      <c r="AQ70" s="150">
        <f t="shared" si="68"/>
        <v>5494.4672</v>
      </c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</row>
    <row r="71" spans="1:71" ht="19.5" customHeight="1" x14ac:dyDescent="0.15">
      <c r="A71" s="196">
        <v>13</v>
      </c>
      <c r="B71" s="143">
        <v>13</v>
      </c>
      <c r="C71" s="197">
        <v>33</v>
      </c>
      <c r="D71" s="142">
        <v>1.43</v>
      </c>
      <c r="E71" s="154">
        <f t="shared" si="55"/>
        <v>47.19</v>
      </c>
      <c r="F71" s="142">
        <v>0.1</v>
      </c>
      <c r="G71" s="142">
        <v>0.15</v>
      </c>
      <c r="H71" s="142">
        <v>0.2</v>
      </c>
      <c r="I71" s="142">
        <v>0.25</v>
      </c>
      <c r="J71" s="142">
        <v>0.35</v>
      </c>
      <c r="K71" s="154">
        <v>0.15</v>
      </c>
      <c r="L71" s="154">
        <v>0.25</v>
      </c>
      <c r="M71" s="142">
        <v>0.1</v>
      </c>
      <c r="N71" s="142">
        <v>0.2</v>
      </c>
      <c r="O71" s="142">
        <v>0.5</v>
      </c>
      <c r="P71" s="142">
        <v>0.7</v>
      </c>
      <c r="Q71" s="155"/>
      <c r="R71" s="142"/>
      <c r="S71" s="142"/>
      <c r="T71" s="142"/>
      <c r="U71" s="142"/>
      <c r="V71" s="142"/>
      <c r="W71" s="142"/>
      <c r="X71" s="142"/>
      <c r="Y71" s="154">
        <f t="shared" si="56"/>
        <v>11.549999999999999</v>
      </c>
      <c r="Z71" s="154">
        <f t="shared" si="57"/>
        <v>16.5</v>
      </c>
      <c r="AA71" s="154">
        <f t="shared" si="58"/>
        <v>31.349999999999998</v>
      </c>
      <c r="AB71" s="154">
        <f t="shared" si="59"/>
        <v>39.6</v>
      </c>
      <c r="AC71" s="154">
        <f t="shared" si="60"/>
        <v>42.899999999999991</v>
      </c>
      <c r="AD71" s="197">
        <v>33</v>
      </c>
      <c r="AE71" s="156">
        <f t="shared" si="61"/>
        <v>58.739999999999995</v>
      </c>
      <c r="AF71" s="143"/>
      <c r="AG71" s="157">
        <f t="shared" si="62"/>
        <v>90.089999999999989</v>
      </c>
      <c r="AH71" s="157"/>
      <c r="AI71" s="142">
        <v>755</v>
      </c>
      <c r="AJ71" s="158">
        <f t="shared" si="63"/>
        <v>44348.7</v>
      </c>
      <c r="AK71" s="150">
        <f t="shared" si="64"/>
        <v>68017.95</v>
      </c>
      <c r="AL71" s="52">
        <f t="shared" si="65"/>
        <v>1343.8999999999999</v>
      </c>
      <c r="AM71" s="168">
        <f t="shared" si="66"/>
        <v>2061.15</v>
      </c>
      <c r="AN71" s="159">
        <v>8.2000000000000003E-2</v>
      </c>
      <c r="AO71" s="158">
        <f t="shared" si="67"/>
        <v>3636.5933999999997</v>
      </c>
      <c r="AP71" s="159">
        <v>8.2000000000000003E-2</v>
      </c>
      <c r="AQ71" s="150">
        <f t="shared" si="68"/>
        <v>5577.4718999999996</v>
      </c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</row>
    <row r="72" spans="1:71" ht="19.5" customHeight="1" x14ac:dyDescent="0.15">
      <c r="A72" s="196">
        <v>14</v>
      </c>
      <c r="B72" s="143">
        <v>14</v>
      </c>
      <c r="C72" s="197">
        <v>34</v>
      </c>
      <c r="D72" s="142">
        <v>1.43</v>
      </c>
      <c r="E72" s="154">
        <f t="shared" si="55"/>
        <v>48.62</v>
      </c>
      <c r="F72" s="142">
        <v>0.1</v>
      </c>
      <c r="G72" s="142">
        <v>0.15</v>
      </c>
      <c r="H72" s="142">
        <v>0.2</v>
      </c>
      <c r="I72" s="142">
        <v>0.25</v>
      </c>
      <c r="J72" s="142">
        <v>0.35</v>
      </c>
      <c r="K72" s="154">
        <v>0.15</v>
      </c>
      <c r="L72" s="154">
        <v>0.25</v>
      </c>
      <c r="M72" s="142">
        <v>0.1</v>
      </c>
      <c r="N72" s="142">
        <v>0.2</v>
      </c>
      <c r="O72" s="142">
        <v>0.5</v>
      </c>
      <c r="P72" s="142">
        <v>0.7</v>
      </c>
      <c r="Q72" s="155"/>
      <c r="R72" s="142"/>
      <c r="S72" s="142"/>
      <c r="T72" s="142"/>
      <c r="U72" s="142"/>
      <c r="V72" s="142"/>
      <c r="W72" s="142"/>
      <c r="X72" s="142"/>
      <c r="Y72" s="154">
        <f t="shared" si="56"/>
        <v>11.899999999999999</v>
      </c>
      <c r="Z72" s="154">
        <f t="shared" si="57"/>
        <v>17</v>
      </c>
      <c r="AA72" s="154">
        <f t="shared" si="58"/>
        <v>32.299999999999997</v>
      </c>
      <c r="AB72" s="154">
        <f t="shared" si="59"/>
        <v>40.799999999999997</v>
      </c>
      <c r="AC72" s="154">
        <f t="shared" si="60"/>
        <v>44.199999999999996</v>
      </c>
      <c r="AD72" s="197">
        <v>34</v>
      </c>
      <c r="AE72" s="156">
        <f t="shared" si="61"/>
        <v>60.519999999999996</v>
      </c>
      <c r="AF72" s="143"/>
      <c r="AG72" s="157">
        <f t="shared" si="62"/>
        <v>92.82</v>
      </c>
      <c r="AH72" s="157"/>
      <c r="AI72" s="142">
        <v>755</v>
      </c>
      <c r="AJ72" s="158">
        <f t="shared" si="63"/>
        <v>45692.6</v>
      </c>
      <c r="AK72" s="150">
        <f t="shared" si="64"/>
        <v>70079.099999999991</v>
      </c>
      <c r="AL72" s="52">
        <f t="shared" si="65"/>
        <v>1343.8999999999999</v>
      </c>
      <c r="AM72" s="168">
        <f t="shared" si="66"/>
        <v>2061.1499999999996</v>
      </c>
      <c r="AN72" s="159">
        <v>8.1000000000000003E-2</v>
      </c>
      <c r="AO72" s="158">
        <f t="shared" si="67"/>
        <v>3701.1006000000002</v>
      </c>
      <c r="AP72" s="159">
        <v>8.1000000000000003E-2</v>
      </c>
      <c r="AQ72" s="150">
        <f t="shared" si="68"/>
        <v>5676.4070999999994</v>
      </c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</row>
    <row r="73" spans="1:71" ht="19.5" customHeight="1" x14ac:dyDescent="0.15">
      <c r="A73" s="196">
        <v>15</v>
      </c>
      <c r="B73" s="143">
        <v>15</v>
      </c>
      <c r="C73" s="197">
        <v>35</v>
      </c>
      <c r="D73" s="142">
        <v>1.42</v>
      </c>
      <c r="E73" s="154">
        <f t="shared" si="55"/>
        <v>49.699999999999996</v>
      </c>
      <c r="F73" s="142">
        <v>0.1</v>
      </c>
      <c r="G73" s="142">
        <v>0.15</v>
      </c>
      <c r="H73" s="142">
        <v>0.2</v>
      </c>
      <c r="I73" s="142">
        <v>0.25</v>
      </c>
      <c r="J73" s="142">
        <v>0.35</v>
      </c>
      <c r="K73" s="154">
        <v>0.15</v>
      </c>
      <c r="L73" s="154">
        <v>0.25</v>
      </c>
      <c r="M73" s="142">
        <v>0.1</v>
      </c>
      <c r="N73" s="142">
        <v>0.2</v>
      </c>
      <c r="O73" s="142">
        <v>0.5</v>
      </c>
      <c r="P73" s="142">
        <v>0.7</v>
      </c>
      <c r="Q73" s="155"/>
      <c r="R73" s="142"/>
      <c r="S73" s="142"/>
      <c r="T73" s="142"/>
      <c r="U73" s="142"/>
      <c r="V73" s="142"/>
      <c r="W73" s="142"/>
      <c r="X73" s="142"/>
      <c r="Y73" s="154">
        <f t="shared" si="56"/>
        <v>12.25</v>
      </c>
      <c r="Z73" s="154">
        <f t="shared" si="57"/>
        <v>17.5</v>
      </c>
      <c r="AA73" s="154">
        <f t="shared" si="58"/>
        <v>33.25</v>
      </c>
      <c r="AB73" s="154">
        <f t="shared" si="59"/>
        <v>42</v>
      </c>
      <c r="AC73" s="154">
        <f t="shared" si="60"/>
        <v>45.499999999999993</v>
      </c>
      <c r="AD73" s="197">
        <v>35</v>
      </c>
      <c r="AE73" s="156">
        <f t="shared" si="61"/>
        <v>61.949999999999996</v>
      </c>
      <c r="AF73" s="143"/>
      <c r="AG73" s="157">
        <f t="shared" si="62"/>
        <v>95.199999999999989</v>
      </c>
      <c r="AH73" s="157"/>
      <c r="AI73" s="142">
        <v>755</v>
      </c>
      <c r="AJ73" s="158">
        <f t="shared" si="63"/>
        <v>46772.25</v>
      </c>
      <c r="AK73" s="150">
        <f t="shared" si="64"/>
        <v>71875.999999999985</v>
      </c>
      <c r="AL73" s="52">
        <f t="shared" si="65"/>
        <v>1336.35</v>
      </c>
      <c r="AM73" s="168">
        <f t="shared" si="66"/>
        <v>2053.5999999999995</v>
      </c>
      <c r="AN73" s="159">
        <v>0.08</v>
      </c>
      <c r="AO73" s="158">
        <f t="shared" si="67"/>
        <v>3741.78</v>
      </c>
      <c r="AP73" s="159">
        <v>0.08</v>
      </c>
      <c r="AQ73" s="150">
        <f t="shared" si="68"/>
        <v>5750.079999999999</v>
      </c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</row>
    <row r="74" spans="1:71" ht="19.5" customHeight="1" x14ac:dyDescent="0.15">
      <c r="A74" s="196">
        <v>16</v>
      </c>
      <c r="B74" s="143">
        <v>16</v>
      </c>
      <c r="C74" s="197">
        <v>36</v>
      </c>
      <c r="D74" s="142">
        <v>1.42</v>
      </c>
      <c r="E74" s="154">
        <f t="shared" si="55"/>
        <v>51.12</v>
      </c>
      <c r="F74" s="142">
        <v>0.1</v>
      </c>
      <c r="G74" s="142">
        <v>0.15</v>
      </c>
      <c r="H74" s="142">
        <v>0.2</v>
      </c>
      <c r="I74" s="142">
        <v>0.25</v>
      </c>
      <c r="J74" s="142">
        <v>0.35</v>
      </c>
      <c r="K74" s="154">
        <v>0.15</v>
      </c>
      <c r="L74" s="154">
        <v>0.25</v>
      </c>
      <c r="M74" s="142">
        <v>0.1</v>
      </c>
      <c r="N74" s="142">
        <v>0.2</v>
      </c>
      <c r="O74" s="142">
        <v>0.5</v>
      </c>
      <c r="P74" s="142">
        <v>0.7</v>
      </c>
      <c r="Q74" s="155"/>
      <c r="R74" s="142"/>
      <c r="S74" s="142"/>
      <c r="T74" s="142"/>
      <c r="U74" s="142"/>
      <c r="V74" s="142"/>
      <c r="W74" s="142"/>
      <c r="X74" s="142"/>
      <c r="Y74" s="154">
        <f t="shared" si="56"/>
        <v>12.6</v>
      </c>
      <c r="Z74" s="154">
        <f t="shared" si="57"/>
        <v>18</v>
      </c>
      <c r="AA74" s="154">
        <f t="shared" si="58"/>
        <v>34.199999999999996</v>
      </c>
      <c r="AB74" s="154">
        <f t="shared" si="59"/>
        <v>43.199999999999996</v>
      </c>
      <c r="AC74" s="154">
        <f t="shared" si="60"/>
        <v>46.8</v>
      </c>
      <c r="AD74" s="197">
        <v>36</v>
      </c>
      <c r="AE74" s="156">
        <f t="shared" si="61"/>
        <v>63.72</v>
      </c>
      <c r="AF74" s="143"/>
      <c r="AG74" s="157">
        <f t="shared" si="62"/>
        <v>97.919999999999987</v>
      </c>
      <c r="AH74" s="157"/>
      <c r="AI74" s="142">
        <v>755</v>
      </c>
      <c r="AJ74" s="158">
        <f t="shared" si="63"/>
        <v>48108.6</v>
      </c>
      <c r="AK74" s="150">
        <f t="shared" si="64"/>
        <v>73929.599999999991</v>
      </c>
      <c r="AL74" s="52">
        <f t="shared" si="65"/>
        <v>1336.35</v>
      </c>
      <c r="AM74" s="168">
        <f t="shared" si="66"/>
        <v>2053.6</v>
      </c>
      <c r="AN74" s="159">
        <v>7.9000000000000001E-2</v>
      </c>
      <c r="AO74" s="158">
        <f t="shared" si="67"/>
        <v>3800.5794000000001</v>
      </c>
      <c r="AP74" s="159">
        <v>7.9000000000000001E-2</v>
      </c>
      <c r="AQ74" s="150">
        <f t="shared" si="68"/>
        <v>5840.4383999999991</v>
      </c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</row>
    <row r="75" spans="1:71" ht="19.5" customHeight="1" x14ac:dyDescent="0.15">
      <c r="A75" s="196">
        <v>17</v>
      </c>
      <c r="B75" s="143">
        <v>17</v>
      </c>
      <c r="C75" s="197">
        <v>37</v>
      </c>
      <c r="D75" s="142">
        <v>1.41</v>
      </c>
      <c r="E75" s="154">
        <f t="shared" si="55"/>
        <v>52.169999999999995</v>
      </c>
      <c r="F75" s="142">
        <v>0.1</v>
      </c>
      <c r="G75" s="142">
        <v>0.15</v>
      </c>
      <c r="H75" s="142">
        <v>0.2</v>
      </c>
      <c r="I75" s="142">
        <v>0.25</v>
      </c>
      <c r="J75" s="142">
        <v>0.35</v>
      </c>
      <c r="K75" s="154">
        <v>0.15</v>
      </c>
      <c r="L75" s="154">
        <v>0.25</v>
      </c>
      <c r="M75" s="142">
        <v>0.1</v>
      </c>
      <c r="N75" s="142">
        <v>0.2</v>
      </c>
      <c r="O75" s="142">
        <v>0.5</v>
      </c>
      <c r="P75" s="142">
        <v>0.7</v>
      </c>
      <c r="Q75" s="155"/>
      <c r="R75" s="142"/>
      <c r="S75" s="142"/>
      <c r="T75" s="142"/>
      <c r="U75" s="142"/>
      <c r="V75" s="142"/>
      <c r="W75" s="142"/>
      <c r="X75" s="142"/>
      <c r="Y75" s="154">
        <f t="shared" si="56"/>
        <v>12.95</v>
      </c>
      <c r="Z75" s="154">
        <f t="shared" si="57"/>
        <v>18.5</v>
      </c>
      <c r="AA75" s="154">
        <f t="shared" si="58"/>
        <v>35.15</v>
      </c>
      <c r="AB75" s="154">
        <f t="shared" si="59"/>
        <v>44.4</v>
      </c>
      <c r="AC75" s="154">
        <f t="shared" si="60"/>
        <v>48.099999999999994</v>
      </c>
      <c r="AD75" s="197">
        <v>37</v>
      </c>
      <c r="AE75" s="156">
        <f t="shared" si="61"/>
        <v>65.11999999999999</v>
      </c>
      <c r="AF75" s="143"/>
      <c r="AG75" s="157">
        <f t="shared" si="62"/>
        <v>100.26999999999998</v>
      </c>
      <c r="AH75" s="157"/>
      <c r="AI75" s="142">
        <v>755</v>
      </c>
      <c r="AJ75" s="158">
        <f t="shared" si="63"/>
        <v>49165.599999999991</v>
      </c>
      <c r="AK75" s="150">
        <f t="shared" si="64"/>
        <v>75703.849999999991</v>
      </c>
      <c r="AL75" s="52">
        <f t="shared" si="65"/>
        <v>1328.7999999999997</v>
      </c>
      <c r="AM75" s="168">
        <f t="shared" si="66"/>
        <v>2046.0499999999997</v>
      </c>
      <c r="AN75" s="159">
        <v>7.8E-2</v>
      </c>
      <c r="AO75" s="158">
        <f t="shared" si="67"/>
        <v>3834.9167999999995</v>
      </c>
      <c r="AP75" s="159">
        <v>7.8E-2</v>
      </c>
      <c r="AQ75" s="150">
        <f t="shared" si="68"/>
        <v>5904.9002999999993</v>
      </c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</row>
    <row r="76" spans="1:71" ht="19.5" customHeight="1" x14ac:dyDescent="0.15">
      <c r="A76" s="196">
        <v>18</v>
      </c>
      <c r="B76" s="143">
        <v>18</v>
      </c>
      <c r="C76" s="197">
        <v>38</v>
      </c>
      <c r="D76" s="142">
        <v>1.41</v>
      </c>
      <c r="E76" s="154">
        <f t="shared" si="55"/>
        <v>53.58</v>
      </c>
      <c r="F76" s="142">
        <v>0.1</v>
      </c>
      <c r="G76" s="142">
        <v>0.15</v>
      </c>
      <c r="H76" s="142">
        <v>0.2</v>
      </c>
      <c r="I76" s="142">
        <v>0.25</v>
      </c>
      <c r="J76" s="142">
        <v>0.35</v>
      </c>
      <c r="K76" s="154">
        <v>0.15</v>
      </c>
      <c r="L76" s="154">
        <v>0.25</v>
      </c>
      <c r="M76" s="142">
        <v>0.1</v>
      </c>
      <c r="N76" s="142">
        <v>0.2</v>
      </c>
      <c r="O76" s="142">
        <v>0.5</v>
      </c>
      <c r="P76" s="142">
        <v>0.7</v>
      </c>
      <c r="Q76" s="155"/>
      <c r="R76" s="142"/>
      <c r="S76" s="142"/>
      <c r="T76" s="142"/>
      <c r="U76" s="142"/>
      <c r="V76" s="142"/>
      <c r="W76" s="142"/>
      <c r="X76" s="142"/>
      <c r="Y76" s="154">
        <f t="shared" si="56"/>
        <v>13.299999999999999</v>
      </c>
      <c r="Z76" s="154">
        <f t="shared" si="57"/>
        <v>19</v>
      </c>
      <c r="AA76" s="154">
        <f t="shared" si="58"/>
        <v>36.1</v>
      </c>
      <c r="AB76" s="154">
        <f t="shared" si="59"/>
        <v>45.6</v>
      </c>
      <c r="AC76" s="154">
        <f t="shared" si="60"/>
        <v>49.399999999999991</v>
      </c>
      <c r="AD76" s="197">
        <v>38</v>
      </c>
      <c r="AE76" s="156">
        <f t="shared" si="61"/>
        <v>66.88</v>
      </c>
      <c r="AF76" s="143"/>
      <c r="AG76" s="157">
        <f t="shared" si="62"/>
        <v>102.97999999999999</v>
      </c>
      <c r="AH76" s="157"/>
      <c r="AI76" s="142">
        <v>755</v>
      </c>
      <c r="AJ76" s="158">
        <f t="shared" si="63"/>
        <v>50494.399999999994</v>
      </c>
      <c r="AK76" s="150">
        <f t="shared" si="64"/>
        <v>77749.899999999994</v>
      </c>
      <c r="AL76" s="52">
        <f t="shared" si="65"/>
        <v>1328.8</v>
      </c>
      <c r="AM76" s="168">
        <f t="shared" si="66"/>
        <v>2046.05</v>
      </c>
      <c r="AN76" s="159">
        <v>7.6999999999999999E-2</v>
      </c>
      <c r="AO76" s="158">
        <f t="shared" si="67"/>
        <v>3888.0687999999996</v>
      </c>
      <c r="AP76" s="159">
        <v>7.6999999999999999E-2</v>
      </c>
      <c r="AQ76" s="150">
        <f t="shared" si="68"/>
        <v>5986.7422999999999</v>
      </c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</row>
    <row r="77" spans="1:71" ht="19.5" customHeight="1" x14ac:dyDescent="0.15">
      <c r="A77" s="196">
        <v>19</v>
      </c>
      <c r="B77" s="143">
        <v>19</v>
      </c>
      <c r="C77" s="197">
        <v>39</v>
      </c>
      <c r="D77" s="142">
        <v>1.4</v>
      </c>
      <c r="E77" s="154">
        <f t="shared" si="55"/>
        <v>54.599999999999994</v>
      </c>
      <c r="F77" s="142">
        <v>0.1</v>
      </c>
      <c r="G77" s="142">
        <v>0.15</v>
      </c>
      <c r="H77" s="142">
        <v>0.2</v>
      </c>
      <c r="I77" s="142">
        <v>0.25</v>
      </c>
      <c r="J77" s="142">
        <v>0.35</v>
      </c>
      <c r="K77" s="154">
        <v>0.15</v>
      </c>
      <c r="L77" s="154">
        <v>0.25</v>
      </c>
      <c r="M77" s="142">
        <v>0.1</v>
      </c>
      <c r="N77" s="142">
        <v>0.2</v>
      </c>
      <c r="O77" s="142">
        <v>0.5</v>
      </c>
      <c r="P77" s="142">
        <v>0.7</v>
      </c>
      <c r="Q77" s="155"/>
      <c r="R77" s="142"/>
      <c r="S77" s="142"/>
      <c r="T77" s="142"/>
      <c r="U77" s="142"/>
      <c r="V77" s="142"/>
      <c r="W77" s="142"/>
      <c r="X77" s="142"/>
      <c r="Y77" s="154">
        <f t="shared" si="56"/>
        <v>13.649999999999999</v>
      </c>
      <c r="Z77" s="154">
        <f t="shared" si="57"/>
        <v>19.5</v>
      </c>
      <c r="AA77" s="154">
        <f t="shared" si="58"/>
        <v>37.049999999999997</v>
      </c>
      <c r="AB77" s="154">
        <f t="shared" si="59"/>
        <v>46.8</v>
      </c>
      <c r="AC77" s="154">
        <f t="shared" si="60"/>
        <v>50.699999999999996</v>
      </c>
      <c r="AD77" s="197">
        <v>39</v>
      </c>
      <c r="AE77" s="156">
        <f t="shared" si="61"/>
        <v>68.25</v>
      </c>
      <c r="AF77" s="143"/>
      <c r="AG77" s="157">
        <f t="shared" si="62"/>
        <v>105.29999999999998</v>
      </c>
      <c r="AH77" s="157"/>
      <c r="AI77" s="142">
        <v>755</v>
      </c>
      <c r="AJ77" s="158">
        <f t="shared" si="63"/>
        <v>51528.75</v>
      </c>
      <c r="AK77" s="150">
        <f t="shared" si="64"/>
        <v>79501.499999999985</v>
      </c>
      <c r="AL77" s="52">
        <f t="shared" si="65"/>
        <v>1321.25</v>
      </c>
      <c r="AM77" s="168">
        <f t="shared" si="66"/>
        <v>2038.4999999999995</v>
      </c>
      <c r="AN77" s="159">
        <v>7.5999999999999998E-2</v>
      </c>
      <c r="AO77" s="158">
        <f t="shared" si="67"/>
        <v>3916.1849999999999</v>
      </c>
      <c r="AP77" s="159">
        <v>7.5999999999999998E-2</v>
      </c>
      <c r="AQ77" s="150">
        <f t="shared" si="68"/>
        <v>6042.1139999999987</v>
      </c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</row>
    <row r="78" spans="1:71" ht="19.5" customHeight="1" x14ac:dyDescent="0.15">
      <c r="A78" s="196">
        <v>20</v>
      </c>
      <c r="B78" s="143">
        <v>20</v>
      </c>
      <c r="C78" s="197">
        <v>40</v>
      </c>
      <c r="D78" s="142">
        <v>1.4</v>
      </c>
      <c r="E78" s="154">
        <f t="shared" si="55"/>
        <v>56</v>
      </c>
      <c r="F78" s="142">
        <v>0.1</v>
      </c>
      <c r="G78" s="142">
        <v>0.15</v>
      </c>
      <c r="H78" s="142">
        <v>0.2</v>
      </c>
      <c r="I78" s="142">
        <v>0.25</v>
      </c>
      <c r="J78" s="142">
        <v>0.35</v>
      </c>
      <c r="K78" s="154">
        <v>0.15</v>
      </c>
      <c r="L78" s="154">
        <v>0.25</v>
      </c>
      <c r="M78" s="142">
        <v>0.1</v>
      </c>
      <c r="N78" s="142">
        <v>0.2</v>
      </c>
      <c r="O78" s="142">
        <v>0.5</v>
      </c>
      <c r="P78" s="142">
        <v>0.7</v>
      </c>
      <c r="Q78" s="155">
        <v>2.5000000000000001E-2</v>
      </c>
      <c r="R78" s="142">
        <v>0.01</v>
      </c>
      <c r="S78" s="142">
        <v>0.15</v>
      </c>
      <c r="T78" s="142">
        <v>0.25</v>
      </c>
      <c r="U78" s="142"/>
      <c r="V78" s="142"/>
      <c r="W78" s="142"/>
      <c r="X78" s="142"/>
      <c r="Y78" s="154">
        <f t="shared" si="56"/>
        <v>15</v>
      </c>
      <c r="Z78" s="154">
        <f t="shared" si="57"/>
        <v>20.399999999999999</v>
      </c>
      <c r="AA78" s="154">
        <f t="shared" si="58"/>
        <v>43.999999999999993</v>
      </c>
      <c r="AB78" s="154">
        <f t="shared" si="59"/>
        <v>58</v>
      </c>
      <c r="AC78" s="154">
        <f t="shared" si="60"/>
        <v>61.999999999999993</v>
      </c>
      <c r="AD78" s="197">
        <v>40</v>
      </c>
      <c r="AE78" s="156">
        <f t="shared" si="61"/>
        <v>71</v>
      </c>
      <c r="AF78" s="143"/>
      <c r="AG78" s="157">
        <f t="shared" si="62"/>
        <v>118</v>
      </c>
      <c r="AH78" s="157"/>
      <c r="AI78" s="142">
        <v>755</v>
      </c>
      <c r="AJ78" s="158">
        <f t="shared" si="63"/>
        <v>53605</v>
      </c>
      <c r="AK78" s="150">
        <f t="shared" si="64"/>
        <v>89090</v>
      </c>
      <c r="AL78" s="52">
        <f t="shared" si="65"/>
        <v>1340.125</v>
      </c>
      <c r="AM78" s="168">
        <f t="shared" si="66"/>
        <v>2227.25</v>
      </c>
      <c r="AN78" s="159">
        <v>7.4999999999999997E-2</v>
      </c>
      <c r="AO78" s="158">
        <f t="shared" si="67"/>
        <v>4020.375</v>
      </c>
      <c r="AP78" s="159">
        <v>7.4999999999999997E-2</v>
      </c>
      <c r="AQ78" s="150">
        <f t="shared" si="68"/>
        <v>6681.75</v>
      </c>
      <c r="AR78" s="160">
        <f>AJ78/AD78</f>
        <v>1340.125</v>
      </c>
      <c r="AS78" s="160">
        <f>AK78/AD78</f>
        <v>2227.25</v>
      </c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</row>
    <row r="79" spans="1:71" ht="19.5" customHeight="1" x14ac:dyDescent="0.15">
      <c r="A79" s="62"/>
      <c r="B79" s="62"/>
      <c r="C79" s="17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172"/>
      <c r="AE79" s="62"/>
      <c r="AF79" s="62"/>
      <c r="AG79" s="190"/>
      <c r="AH79" s="190"/>
      <c r="AI79" s="190"/>
      <c r="AJ79" s="190"/>
      <c r="AK79" s="191"/>
      <c r="AL79" s="191"/>
      <c r="AM79" s="140"/>
      <c r="AN79" s="165"/>
      <c r="AO79" s="62"/>
      <c r="AP79" s="165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</row>
    <row r="80" spans="1:71" ht="19.5" customHeight="1" x14ac:dyDescent="0.15">
      <c r="A80" s="172" t="s">
        <v>312</v>
      </c>
      <c r="B80" s="172"/>
      <c r="C80" s="335" t="s">
        <v>327</v>
      </c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/>
      <c r="AB80" s="321"/>
      <c r="AC80" s="321"/>
      <c r="AD80" s="172" t="s">
        <v>328</v>
      </c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</row>
    <row r="81" spans="1:71" ht="19.5" customHeight="1" x14ac:dyDescent="0.15">
      <c r="A81" s="193"/>
      <c r="B81" s="193"/>
      <c r="C81" s="193"/>
      <c r="D81" s="194" t="s">
        <v>240</v>
      </c>
      <c r="E81" s="194"/>
      <c r="F81" s="337" t="s">
        <v>241</v>
      </c>
      <c r="G81" s="321"/>
      <c r="H81" s="321"/>
      <c r="I81" s="321"/>
      <c r="J81" s="321"/>
      <c r="K81" s="337" t="s">
        <v>242</v>
      </c>
      <c r="L81" s="321"/>
      <c r="M81" s="337" t="s">
        <v>243</v>
      </c>
      <c r="N81" s="321"/>
      <c r="O81" s="321"/>
      <c r="P81" s="321"/>
      <c r="Q81" s="338">
        <v>5</v>
      </c>
      <c r="R81" s="321"/>
      <c r="S81" s="321"/>
      <c r="T81" s="321"/>
      <c r="U81" s="321"/>
      <c r="V81" s="321"/>
      <c r="W81" s="321"/>
      <c r="X81" s="321"/>
      <c r="Y81" s="338"/>
      <c r="Z81" s="321"/>
      <c r="AA81" s="321"/>
      <c r="AB81" s="321"/>
      <c r="AC81" s="321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</row>
    <row r="82" spans="1:71" ht="140.25" customHeight="1" x14ac:dyDescent="0.15">
      <c r="A82" s="198" t="s">
        <v>244</v>
      </c>
      <c r="B82" s="142" t="s">
        <v>245</v>
      </c>
      <c r="C82" s="144" t="s">
        <v>246</v>
      </c>
      <c r="D82" s="143" t="s">
        <v>329</v>
      </c>
      <c r="E82" s="4" t="s">
        <v>330</v>
      </c>
      <c r="F82" s="327" t="s">
        <v>331</v>
      </c>
      <c r="G82" s="318"/>
      <c r="H82" s="318"/>
      <c r="I82" s="318"/>
      <c r="J82" s="319"/>
      <c r="K82" s="333" t="s">
        <v>332</v>
      </c>
      <c r="L82" s="319"/>
      <c r="M82" s="327" t="s">
        <v>333</v>
      </c>
      <c r="N82" s="318"/>
      <c r="O82" s="318"/>
      <c r="P82" s="319"/>
      <c r="Q82" s="327" t="s">
        <v>334</v>
      </c>
      <c r="R82" s="318"/>
      <c r="S82" s="318"/>
      <c r="T82" s="319"/>
      <c r="U82" s="327" t="s">
        <v>335</v>
      </c>
      <c r="V82" s="318"/>
      <c r="W82" s="318"/>
      <c r="X82" s="319"/>
      <c r="Y82" s="332" t="s">
        <v>254</v>
      </c>
      <c r="Z82" s="318"/>
      <c r="AA82" s="318"/>
      <c r="AB82" s="318"/>
      <c r="AC82" s="319"/>
      <c r="AD82" s="144" t="s">
        <v>255</v>
      </c>
      <c r="AE82" s="145" t="s">
        <v>336</v>
      </c>
      <c r="AF82" s="143"/>
      <c r="AG82" s="146" t="s">
        <v>337</v>
      </c>
      <c r="AH82" s="146"/>
      <c r="AI82" s="143" t="s">
        <v>338</v>
      </c>
      <c r="AJ82" s="145" t="s">
        <v>339</v>
      </c>
      <c r="AK82" s="146" t="s">
        <v>340</v>
      </c>
      <c r="AL82" s="147" t="s">
        <v>292</v>
      </c>
      <c r="AM82" s="148" t="s">
        <v>293</v>
      </c>
      <c r="AN82" s="149" t="s">
        <v>261</v>
      </c>
      <c r="AO82" s="147" t="s">
        <v>294</v>
      </c>
      <c r="AP82" s="149" t="s">
        <v>263</v>
      </c>
      <c r="AQ82" s="150" t="s">
        <v>295</v>
      </c>
      <c r="AR82" s="61" t="s">
        <v>296</v>
      </c>
      <c r="AS82" s="61" t="s">
        <v>297</v>
      </c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199"/>
    </row>
    <row r="83" spans="1:71" ht="19.5" customHeight="1" x14ac:dyDescent="0.15">
      <c r="A83" s="196">
        <v>1</v>
      </c>
      <c r="B83" s="143">
        <v>1</v>
      </c>
      <c r="C83" s="197">
        <v>41</v>
      </c>
      <c r="D83" s="142">
        <v>1.39</v>
      </c>
      <c r="E83" s="154">
        <f t="shared" ref="E83:E102" si="69">C83*D83</f>
        <v>56.989999999999995</v>
      </c>
      <c r="F83" s="142">
        <v>0.1</v>
      </c>
      <c r="G83" s="142">
        <v>0.15</v>
      </c>
      <c r="H83" s="142">
        <v>0.2</v>
      </c>
      <c r="I83" s="142">
        <v>0.25</v>
      </c>
      <c r="J83" s="142">
        <v>0.35</v>
      </c>
      <c r="K83" s="154">
        <v>0.15</v>
      </c>
      <c r="L83" s="154">
        <v>0.25</v>
      </c>
      <c r="M83" s="142">
        <v>0.1</v>
      </c>
      <c r="N83" s="142">
        <v>0.2</v>
      </c>
      <c r="O83" s="142">
        <v>0.5</v>
      </c>
      <c r="P83" s="142">
        <v>0.7</v>
      </c>
      <c r="Q83" s="155"/>
      <c r="R83" s="142"/>
      <c r="S83" s="142"/>
      <c r="T83" s="142"/>
      <c r="U83" s="142"/>
      <c r="V83" s="142"/>
      <c r="W83" s="142"/>
      <c r="X83" s="142"/>
      <c r="Y83" s="154">
        <f t="shared" ref="Y83:Y102" si="70">(F83+K83+M83+Q83+U83)*C83</f>
        <v>14.35</v>
      </c>
      <c r="Z83" s="154">
        <f t="shared" ref="Z83:Z102" si="71">(G83+K83+N83+R83+V83)*C83</f>
        <v>20.5</v>
      </c>
      <c r="AA83" s="154">
        <f t="shared" ref="AA83:AA102" si="72">(H83+L83+O83+S83+W83)*C83</f>
        <v>38.949999999999996</v>
      </c>
      <c r="AB83" s="154">
        <f t="shared" ref="AB83:AB102" si="73">(I83+L83+P83+T83+X83)*C83</f>
        <v>49.199999999999996</v>
      </c>
      <c r="AC83" s="154">
        <f t="shared" ref="AC83:AC102" si="74">(J83+L83+P83+T83+X83)*C83</f>
        <v>53.29999999999999</v>
      </c>
      <c r="AD83" s="197">
        <v>41</v>
      </c>
      <c r="AE83" s="156">
        <f t="shared" ref="AE83:AE102" si="75">E83+Y83</f>
        <v>71.339999999999989</v>
      </c>
      <c r="AF83" s="143"/>
      <c r="AG83" s="157">
        <f t="shared" ref="AG83:AG102" si="76">E83+AC83</f>
        <v>110.28999999999999</v>
      </c>
      <c r="AH83" s="157"/>
      <c r="AI83" s="142">
        <v>755</v>
      </c>
      <c r="AJ83" s="158">
        <f t="shared" ref="AJ83:AJ102" si="77">AE83*AI83</f>
        <v>53861.69999999999</v>
      </c>
      <c r="AK83" s="150">
        <f t="shared" ref="AK83:AK102" si="78">AG83*AI83</f>
        <v>83268.95</v>
      </c>
      <c r="AL83" s="52">
        <f t="shared" ref="AL83:AL102" si="79">AJ83/AD83</f>
        <v>1313.6999999999998</v>
      </c>
      <c r="AM83" s="168">
        <f t="shared" ref="AM83:AM102" si="80">AK83/AD83</f>
        <v>2030.9499999999998</v>
      </c>
      <c r="AN83" s="159">
        <v>7.4999999999999997E-2</v>
      </c>
      <c r="AO83" s="158">
        <f t="shared" ref="AO83:AO102" si="81">AJ83*AN83</f>
        <v>4039.6274999999991</v>
      </c>
      <c r="AP83" s="159">
        <v>7.4999999999999997E-2</v>
      </c>
      <c r="AQ83" s="150">
        <f t="shared" ref="AQ83:AQ102" si="82">AK83*AP83</f>
        <v>6245.1712499999994</v>
      </c>
      <c r="AR83" s="160">
        <f>AJ83/AD83</f>
        <v>1313.6999999999998</v>
      </c>
      <c r="AS83" s="160">
        <f>AK83/AD83</f>
        <v>2030.9499999999998</v>
      </c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</row>
    <row r="84" spans="1:71" ht="19.5" customHeight="1" x14ac:dyDescent="0.15">
      <c r="A84" s="196">
        <v>2</v>
      </c>
      <c r="B84" s="143">
        <v>2</v>
      </c>
      <c r="C84" s="197">
        <v>42</v>
      </c>
      <c r="D84" s="142">
        <v>1.38</v>
      </c>
      <c r="E84" s="154">
        <f t="shared" si="69"/>
        <v>57.959999999999994</v>
      </c>
      <c r="F84" s="142">
        <v>0.1</v>
      </c>
      <c r="G84" s="142">
        <v>0.15</v>
      </c>
      <c r="H84" s="142">
        <v>0.2</v>
      </c>
      <c r="I84" s="142">
        <v>0.25</v>
      </c>
      <c r="J84" s="142">
        <v>0.35</v>
      </c>
      <c r="K84" s="154">
        <v>0.15</v>
      </c>
      <c r="L84" s="154">
        <v>0.25</v>
      </c>
      <c r="M84" s="142">
        <v>0.1</v>
      </c>
      <c r="N84" s="142">
        <v>0.2</v>
      </c>
      <c r="O84" s="142">
        <v>0.5</v>
      </c>
      <c r="P84" s="142">
        <v>0.7</v>
      </c>
      <c r="Q84" s="155"/>
      <c r="R84" s="142"/>
      <c r="S84" s="142"/>
      <c r="T84" s="142"/>
      <c r="U84" s="142"/>
      <c r="V84" s="142"/>
      <c r="W84" s="142"/>
      <c r="X84" s="142"/>
      <c r="Y84" s="154">
        <f t="shared" si="70"/>
        <v>14.7</v>
      </c>
      <c r="Z84" s="154">
        <f t="shared" si="71"/>
        <v>21</v>
      </c>
      <c r="AA84" s="154">
        <f t="shared" si="72"/>
        <v>39.9</v>
      </c>
      <c r="AB84" s="154">
        <f t="shared" si="73"/>
        <v>50.4</v>
      </c>
      <c r="AC84" s="154">
        <f t="shared" si="74"/>
        <v>54.599999999999994</v>
      </c>
      <c r="AD84" s="197">
        <v>42</v>
      </c>
      <c r="AE84" s="156">
        <f t="shared" si="75"/>
        <v>72.66</v>
      </c>
      <c r="AF84" s="143"/>
      <c r="AG84" s="157">
        <f t="shared" si="76"/>
        <v>112.55999999999999</v>
      </c>
      <c r="AH84" s="157"/>
      <c r="AI84" s="142">
        <v>755</v>
      </c>
      <c r="AJ84" s="158">
        <f t="shared" si="77"/>
        <v>54858.299999999996</v>
      </c>
      <c r="AK84" s="150">
        <f t="shared" si="78"/>
        <v>84982.799999999988</v>
      </c>
      <c r="AL84" s="52">
        <f t="shared" si="79"/>
        <v>1306.1499999999999</v>
      </c>
      <c r="AM84" s="168">
        <f t="shared" si="80"/>
        <v>2023.3999999999996</v>
      </c>
      <c r="AN84" s="159">
        <v>7.4999999999999997E-2</v>
      </c>
      <c r="AO84" s="158">
        <f t="shared" si="81"/>
        <v>4114.3724999999995</v>
      </c>
      <c r="AP84" s="159">
        <v>7.4999999999999997E-2</v>
      </c>
      <c r="AQ84" s="150">
        <f t="shared" si="82"/>
        <v>6373.7099999999991</v>
      </c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</row>
    <row r="85" spans="1:71" ht="19.5" customHeight="1" x14ac:dyDescent="0.15">
      <c r="A85" s="196">
        <v>3</v>
      </c>
      <c r="B85" s="143">
        <v>3</v>
      </c>
      <c r="C85" s="197">
        <v>43</v>
      </c>
      <c r="D85" s="142">
        <v>1.37</v>
      </c>
      <c r="E85" s="154">
        <f t="shared" si="69"/>
        <v>58.910000000000004</v>
      </c>
      <c r="F85" s="142">
        <v>0.1</v>
      </c>
      <c r="G85" s="142">
        <v>0.15</v>
      </c>
      <c r="H85" s="142">
        <v>0.2</v>
      </c>
      <c r="I85" s="142">
        <v>0.25</v>
      </c>
      <c r="J85" s="142">
        <v>0.35</v>
      </c>
      <c r="K85" s="154">
        <v>0.15</v>
      </c>
      <c r="L85" s="154">
        <v>0.25</v>
      </c>
      <c r="M85" s="142">
        <v>0.1</v>
      </c>
      <c r="N85" s="142">
        <v>0.2</v>
      </c>
      <c r="O85" s="142">
        <v>0.5</v>
      </c>
      <c r="P85" s="142">
        <v>0.7</v>
      </c>
      <c r="Q85" s="155"/>
      <c r="R85" s="142"/>
      <c r="S85" s="142"/>
      <c r="T85" s="142"/>
      <c r="U85" s="142"/>
      <c r="V85" s="142"/>
      <c r="W85" s="142"/>
      <c r="X85" s="142"/>
      <c r="Y85" s="154">
        <f t="shared" si="70"/>
        <v>15.049999999999999</v>
      </c>
      <c r="Z85" s="154">
        <f t="shared" si="71"/>
        <v>21.5</v>
      </c>
      <c r="AA85" s="154">
        <f t="shared" si="72"/>
        <v>40.85</v>
      </c>
      <c r="AB85" s="154">
        <f t="shared" si="73"/>
        <v>51.6</v>
      </c>
      <c r="AC85" s="154">
        <f t="shared" si="74"/>
        <v>55.899999999999991</v>
      </c>
      <c r="AD85" s="197">
        <v>43</v>
      </c>
      <c r="AE85" s="156">
        <f t="shared" si="75"/>
        <v>73.960000000000008</v>
      </c>
      <c r="AF85" s="143"/>
      <c r="AG85" s="157">
        <f t="shared" si="76"/>
        <v>114.81</v>
      </c>
      <c r="AH85" s="157"/>
      <c r="AI85" s="142">
        <v>755</v>
      </c>
      <c r="AJ85" s="158">
        <f t="shared" si="77"/>
        <v>55839.8</v>
      </c>
      <c r="AK85" s="150">
        <f t="shared" si="78"/>
        <v>86681.55</v>
      </c>
      <c r="AL85" s="52">
        <f t="shared" si="79"/>
        <v>1298.6000000000001</v>
      </c>
      <c r="AM85" s="168">
        <f t="shared" si="80"/>
        <v>2015.8500000000001</v>
      </c>
      <c r="AN85" s="159">
        <v>7.4999999999999997E-2</v>
      </c>
      <c r="AO85" s="158">
        <f t="shared" si="81"/>
        <v>4187.9849999999997</v>
      </c>
      <c r="AP85" s="159">
        <v>7.4999999999999997E-2</v>
      </c>
      <c r="AQ85" s="150">
        <f t="shared" si="82"/>
        <v>6501.11625</v>
      </c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</row>
    <row r="86" spans="1:71" ht="19.5" customHeight="1" x14ac:dyDescent="0.15">
      <c r="A86" s="196">
        <v>4</v>
      </c>
      <c r="B86" s="143">
        <v>4</v>
      </c>
      <c r="C86" s="197">
        <v>44</v>
      </c>
      <c r="D86" s="142">
        <v>1.36</v>
      </c>
      <c r="E86" s="154">
        <f t="shared" si="69"/>
        <v>59.84</v>
      </c>
      <c r="F86" s="142">
        <v>0.1</v>
      </c>
      <c r="G86" s="142">
        <v>0.15</v>
      </c>
      <c r="H86" s="142">
        <v>0.2</v>
      </c>
      <c r="I86" s="142">
        <v>0.25</v>
      </c>
      <c r="J86" s="142">
        <v>0.35</v>
      </c>
      <c r="K86" s="154">
        <v>0.15</v>
      </c>
      <c r="L86" s="154">
        <v>0.25</v>
      </c>
      <c r="M86" s="142">
        <v>0.1</v>
      </c>
      <c r="N86" s="142">
        <v>0.2</v>
      </c>
      <c r="O86" s="142">
        <v>0.5</v>
      </c>
      <c r="P86" s="142">
        <v>0.7</v>
      </c>
      <c r="Q86" s="155"/>
      <c r="R86" s="142"/>
      <c r="S86" s="142"/>
      <c r="T86" s="142"/>
      <c r="U86" s="142"/>
      <c r="V86" s="142"/>
      <c r="W86" s="142"/>
      <c r="X86" s="142"/>
      <c r="Y86" s="154">
        <f t="shared" si="70"/>
        <v>15.399999999999999</v>
      </c>
      <c r="Z86" s="154">
        <f t="shared" si="71"/>
        <v>22</v>
      </c>
      <c r="AA86" s="154">
        <f t="shared" si="72"/>
        <v>41.8</v>
      </c>
      <c r="AB86" s="154">
        <f t="shared" si="73"/>
        <v>52.8</v>
      </c>
      <c r="AC86" s="154">
        <f t="shared" si="74"/>
        <v>57.199999999999989</v>
      </c>
      <c r="AD86" s="197">
        <v>44</v>
      </c>
      <c r="AE86" s="156">
        <f t="shared" si="75"/>
        <v>75.240000000000009</v>
      </c>
      <c r="AF86" s="143"/>
      <c r="AG86" s="157">
        <f t="shared" si="76"/>
        <v>117.03999999999999</v>
      </c>
      <c r="AH86" s="157"/>
      <c r="AI86" s="142">
        <v>755</v>
      </c>
      <c r="AJ86" s="158">
        <f t="shared" si="77"/>
        <v>56806.200000000004</v>
      </c>
      <c r="AK86" s="150">
        <f t="shared" si="78"/>
        <v>88365.2</v>
      </c>
      <c r="AL86" s="52">
        <f t="shared" si="79"/>
        <v>1291.0500000000002</v>
      </c>
      <c r="AM86" s="168">
        <f t="shared" si="80"/>
        <v>2008.3</v>
      </c>
      <c r="AN86" s="159">
        <v>7.4999999999999997E-2</v>
      </c>
      <c r="AO86" s="158">
        <f t="shared" si="81"/>
        <v>4260.4650000000001</v>
      </c>
      <c r="AP86" s="159">
        <v>7.4999999999999997E-2</v>
      </c>
      <c r="AQ86" s="150">
        <f t="shared" si="82"/>
        <v>6627.3899999999994</v>
      </c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</row>
    <row r="87" spans="1:71" ht="19.5" customHeight="1" x14ac:dyDescent="0.15">
      <c r="A87" s="196">
        <v>5</v>
      </c>
      <c r="B87" s="143">
        <v>5</v>
      </c>
      <c r="C87" s="197">
        <v>45</v>
      </c>
      <c r="D87" s="142">
        <v>1.35</v>
      </c>
      <c r="E87" s="154">
        <f t="shared" si="69"/>
        <v>60.750000000000007</v>
      </c>
      <c r="F87" s="142">
        <v>0.1</v>
      </c>
      <c r="G87" s="142">
        <v>0.15</v>
      </c>
      <c r="H87" s="142">
        <v>0.2</v>
      </c>
      <c r="I87" s="142">
        <v>0.25</v>
      </c>
      <c r="J87" s="142">
        <v>0.35</v>
      </c>
      <c r="K87" s="154">
        <v>0.15</v>
      </c>
      <c r="L87" s="154">
        <v>0.25</v>
      </c>
      <c r="M87" s="142">
        <v>0.1</v>
      </c>
      <c r="N87" s="142">
        <v>0.2</v>
      </c>
      <c r="O87" s="142">
        <v>0.5</v>
      </c>
      <c r="P87" s="142">
        <v>0.7</v>
      </c>
      <c r="Q87" s="155"/>
      <c r="R87" s="142"/>
      <c r="S87" s="142"/>
      <c r="T87" s="142"/>
      <c r="U87" s="142"/>
      <c r="V87" s="142"/>
      <c r="W87" s="142"/>
      <c r="X87" s="142"/>
      <c r="Y87" s="154">
        <f t="shared" si="70"/>
        <v>15.749999999999998</v>
      </c>
      <c r="Z87" s="154">
        <f t="shared" si="71"/>
        <v>22.5</v>
      </c>
      <c r="AA87" s="154">
        <f t="shared" si="72"/>
        <v>42.75</v>
      </c>
      <c r="AB87" s="154">
        <f t="shared" si="73"/>
        <v>54</v>
      </c>
      <c r="AC87" s="154">
        <f t="shared" si="74"/>
        <v>58.499999999999993</v>
      </c>
      <c r="AD87" s="197">
        <v>45</v>
      </c>
      <c r="AE87" s="156">
        <f t="shared" si="75"/>
        <v>76.5</v>
      </c>
      <c r="AF87" s="143"/>
      <c r="AG87" s="157">
        <f t="shared" si="76"/>
        <v>119.25</v>
      </c>
      <c r="AH87" s="157"/>
      <c r="AI87" s="142">
        <v>755</v>
      </c>
      <c r="AJ87" s="158">
        <f t="shared" si="77"/>
        <v>57757.5</v>
      </c>
      <c r="AK87" s="150">
        <f t="shared" si="78"/>
        <v>90033.75</v>
      </c>
      <c r="AL87" s="52">
        <f t="shared" si="79"/>
        <v>1283.5</v>
      </c>
      <c r="AM87" s="168">
        <f t="shared" si="80"/>
        <v>2000.75</v>
      </c>
      <c r="AN87" s="159">
        <v>7.4999999999999997E-2</v>
      </c>
      <c r="AO87" s="158">
        <f t="shared" si="81"/>
        <v>4331.8125</v>
      </c>
      <c r="AP87" s="159">
        <v>7.4999999999999997E-2</v>
      </c>
      <c r="AQ87" s="150">
        <f t="shared" si="82"/>
        <v>6752.53125</v>
      </c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</row>
    <row r="88" spans="1:71" ht="19.5" customHeight="1" x14ac:dyDescent="0.15">
      <c r="A88" s="196">
        <v>6</v>
      </c>
      <c r="B88" s="143">
        <v>6</v>
      </c>
      <c r="C88" s="197">
        <v>46</v>
      </c>
      <c r="D88" s="142">
        <v>1.34</v>
      </c>
      <c r="E88" s="154">
        <f t="shared" si="69"/>
        <v>61.64</v>
      </c>
      <c r="F88" s="142">
        <v>0.1</v>
      </c>
      <c r="G88" s="142">
        <v>0.15</v>
      </c>
      <c r="H88" s="142">
        <v>0.2</v>
      </c>
      <c r="I88" s="142">
        <v>0.25</v>
      </c>
      <c r="J88" s="142">
        <v>0.35</v>
      </c>
      <c r="K88" s="154">
        <v>0.15</v>
      </c>
      <c r="L88" s="154">
        <v>0.25</v>
      </c>
      <c r="M88" s="142">
        <v>0.1</v>
      </c>
      <c r="N88" s="142">
        <v>0.2</v>
      </c>
      <c r="O88" s="142">
        <v>0.5</v>
      </c>
      <c r="P88" s="142">
        <v>0.7</v>
      </c>
      <c r="Q88" s="155"/>
      <c r="R88" s="142"/>
      <c r="S88" s="142"/>
      <c r="T88" s="142"/>
      <c r="U88" s="142"/>
      <c r="V88" s="142"/>
      <c r="W88" s="142"/>
      <c r="X88" s="142"/>
      <c r="Y88" s="154">
        <f t="shared" si="70"/>
        <v>16.099999999999998</v>
      </c>
      <c r="Z88" s="154">
        <f t="shared" si="71"/>
        <v>23</v>
      </c>
      <c r="AA88" s="154">
        <f t="shared" si="72"/>
        <v>43.699999999999996</v>
      </c>
      <c r="AB88" s="154">
        <f t="shared" si="73"/>
        <v>55.199999999999996</v>
      </c>
      <c r="AC88" s="154">
        <f t="shared" si="74"/>
        <v>59.79999999999999</v>
      </c>
      <c r="AD88" s="197">
        <v>46</v>
      </c>
      <c r="AE88" s="156">
        <f t="shared" si="75"/>
        <v>77.739999999999995</v>
      </c>
      <c r="AF88" s="143"/>
      <c r="AG88" s="157">
        <f t="shared" si="76"/>
        <v>121.44</v>
      </c>
      <c r="AH88" s="157"/>
      <c r="AI88" s="142">
        <v>755</v>
      </c>
      <c r="AJ88" s="158">
        <f t="shared" si="77"/>
        <v>58693.7</v>
      </c>
      <c r="AK88" s="150">
        <f t="shared" si="78"/>
        <v>91687.2</v>
      </c>
      <c r="AL88" s="52">
        <f t="shared" si="79"/>
        <v>1275.95</v>
      </c>
      <c r="AM88" s="168">
        <f t="shared" si="80"/>
        <v>1993.2</v>
      </c>
      <c r="AN88" s="159">
        <v>7.4999999999999997E-2</v>
      </c>
      <c r="AO88" s="158">
        <f t="shared" si="81"/>
        <v>4402.0274999999992</v>
      </c>
      <c r="AP88" s="159">
        <v>7.4999999999999997E-2</v>
      </c>
      <c r="AQ88" s="150">
        <f t="shared" si="82"/>
        <v>6876.54</v>
      </c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</row>
    <row r="89" spans="1:71" ht="19.5" customHeight="1" x14ac:dyDescent="0.15">
      <c r="A89" s="196">
        <v>7</v>
      </c>
      <c r="B89" s="143">
        <v>7</v>
      </c>
      <c r="C89" s="197">
        <v>47</v>
      </c>
      <c r="D89" s="142">
        <v>1.33</v>
      </c>
      <c r="E89" s="154">
        <f t="shared" si="69"/>
        <v>62.510000000000005</v>
      </c>
      <c r="F89" s="142">
        <v>0.1</v>
      </c>
      <c r="G89" s="142">
        <v>0.15</v>
      </c>
      <c r="H89" s="142">
        <v>0.2</v>
      </c>
      <c r="I89" s="142">
        <v>0.25</v>
      </c>
      <c r="J89" s="142">
        <v>0.35</v>
      </c>
      <c r="K89" s="154">
        <v>0.15</v>
      </c>
      <c r="L89" s="154">
        <v>0.25</v>
      </c>
      <c r="M89" s="142">
        <v>0.1</v>
      </c>
      <c r="N89" s="142">
        <v>0.2</v>
      </c>
      <c r="O89" s="142">
        <v>0.5</v>
      </c>
      <c r="P89" s="142">
        <v>0.7</v>
      </c>
      <c r="Q89" s="155"/>
      <c r="R89" s="142"/>
      <c r="S89" s="142"/>
      <c r="T89" s="142"/>
      <c r="U89" s="142"/>
      <c r="V89" s="142"/>
      <c r="W89" s="142"/>
      <c r="X89" s="142"/>
      <c r="Y89" s="154">
        <f t="shared" si="70"/>
        <v>16.45</v>
      </c>
      <c r="Z89" s="154">
        <f t="shared" si="71"/>
        <v>23.5</v>
      </c>
      <c r="AA89" s="154">
        <f t="shared" si="72"/>
        <v>44.65</v>
      </c>
      <c r="AB89" s="154">
        <f t="shared" si="73"/>
        <v>56.4</v>
      </c>
      <c r="AC89" s="154">
        <f t="shared" si="74"/>
        <v>61.099999999999994</v>
      </c>
      <c r="AD89" s="197">
        <v>47</v>
      </c>
      <c r="AE89" s="156">
        <f t="shared" si="75"/>
        <v>78.960000000000008</v>
      </c>
      <c r="AF89" s="143"/>
      <c r="AG89" s="157">
        <f t="shared" si="76"/>
        <v>123.61</v>
      </c>
      <c r="AH89" s="157"/>
      <c r="AI89" s="142">
        <v>755</v>
      </c>
      <c r="AJ89" s="158">
        <f t="shared" si="77"/>
        <v>59614.8</v>
      </c>
      <c r="AK89" s="150">
        <f t="shared" si="78"/>
        <v>93325.55</v>
      </c>
      <c r="AL89" s="52">
        <f t="shared" si="79"/>
        <v>1268.4000000000001</v>
      </c>
      <c r="AM89" s="168">
        <f t="shared" si="80"/>
        <v>1985.65</v>
      </c>
      <c r="AN89" s="159">
        <v>7.4999999999999997E-2</v>
      </c>
      <c r="AO89" s="158">
        <f t="shared" si="81"/>
        <v>4471.1099999999997</v>
      </c>
      <c r="AP89" s="159">
        <v>7.4999999999999997E-2</v>
      </c>
      <c r="AQ89" s="150">
        <f t="shared" si="82"/>
        <v>6999.4162500000002</v>
      </c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</row>
    <row r="90" spans="1:71" ht="19.5" customHeight="1" x14ac:dyDescent="0.15">
      <c r="A90" s="196">
        <v>8</v>
      </c>
      <c r="B90" s="143">
        <v>8</v>
      </c>
      <c r="C90" s="197">
        <v>48</v>
      </c>
      <c r="D90" s="142">
        <v>1.32</v>
      </c>
      <c r="E90" s="154">
        <f t="shared" si="69"/>
        <v>63.36</v>
      </c>
      <c r="F90" s="142">
        <v>0.1</v>
      </c>
      <c r="G90" s="142">
        <v>0.15</v>
      </c>
      <c r="H90" s="142">
        <v>0.2</v>
      </c>
      <c r="I90" s="142">
        <v>0.25</v>
      </c>
      <c r="J90" s="142">
        <v>0.35</v>
      </c>
      <c r="K90" s="154">
        <v>0.15</v>
      </c>
      <c r="L90" s="154">
        <v>0.25</v>
      </c>
      <c r="M90" s="142">
        <v>0.1</v>
      </c>
      <c r="N90" s="142">
        <v>0.2</v>
      </c>
      <c r="O90" s="142">
        <v>0.5</v>
      </c>
      <c r="P90" s="142">
        <v>0.7</v>
      </c>
      <c r="Q90" s="155"/>
      <c r="R90" s="142"/>
      <c r="S90" s="142"/>
      <c r="T90" s="142"/>
      <c r="U90" s="142"/>
      <c r="V90" s="142"/>
      <c r="W90" s="142"/>
      <c r="X90" s="142"/>
      <c r="Y90" s="154">
        <f t="shared" si="70"/>
        <v>16.799999999999997</v>
      </c>
      <c r="Z90" s="154">
        <f t="shared" si="71"/>
        <v>24</v>
      </c>
      <c r="AA90" s="154">
        <f t="shared" si="72"/>
        <v>45.599999999999994</v>
      </c>
      <c r="AB90" s="154">
        <f t="shared" si="73"/>
        <v>57.599999999999994</v>
      </c>
      <c r="AC90" s="154">
        <f t="shared" si="74"/>
        <v>62.399999999999991</v>
      </c>
      <c r="AD90" s="197">
        <v>48</v>
      </c>
      <c r="AE90" s="156">
        <f t="shared" si="75"/>
        <v>80.16</v>
      </c>
      <c r="AF90" s="143"/>
      <c r="AG90" s="157">
        <f t="shared" si="76"/>
        <v>125.75999999999999</v>
      </c>
      <c r="AH90" s="157"/>
      <c r="AI90" s="142">
        <v>755</v>
      </c>
      <c r="AJ90" s="158">
        <f t="shared" si="77"/>
        <v>60520.799999999996</v>
      </c>
      <c r="AK90" s="150">
        <f t="shared" si="78"/>
        <v>94948.799999999988</v>
      </c>
      <c r="AL90" s="52">
        <f t="shared" si="79"/>
        <v>1260.8499999999999</v>
      </c>
      <c r="AM90" s="168">
        <f t="shared" si="80"/>
        <v>1978.0999999999997</v>
      </c>
      <c r="AN90" s="159">
        <v>7.4999999999999997E-2</v>
      </c>
      <c r="AO90" s="158">
        <f t="shared" si="81"/>
        <v>4539.0599999999995</v>
      </c>
      <c r="AP90" s="159">
        <v>7.4999999999999997E-2</v>
      </c>
      <c r="AQ90" s="150">
        <f t="shared" si="82"/>
        <v>7121.1599999999989</v>
      </c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</row>
    <row r="91" spans="1:71" ht="19.5" customHeight="1" x14ac:dyDescent="0.15">
      <c r="A91" s="196">
        <v>9</v>
      </c>
      <c r="B91" s="143">
        <v>9</v>
      </c>
      <c r="C91" s="197">
        <v>49</v>
      </c>
      <c r="D91" s="142">
        <v>1.31</v>
      </c>
      <c r="E91" s="154">
        <f t="shared" si="69"/>
        <v>64.19</v>
      </c>
      <c r="F91" s="142">
        <v>0.1</v>
      </c>
      <c r="G91" s="142">
        <v>0.15</v>
      </c>
      <c r="H91" s="142">
        <v>0.2</v>
      </c>
      <c r="I91" s="142">
        <v>0.25</v>
      </c>
      <c r="J91" s="142">
        <v>0.35</v>
      </c>
      <c r="K91" s="154">
        <v>0.15</v>
      </c>
      <c r="L91" s="154">
        <v>0.25</v>
      </c>
      <c r="M91" s="142">
        <v>0.1</v>
      </c>
      <c r="N91" s="142">
        <v>0.2</v>
      </c>
      <c r="O91" s="142">
        <v>0.5</v>
      </c>
      <c r="P91" s="142">
        <v>0.7</v>
      </c>
      <c r="Q91" s="155"/>
      <c r="R91" s="142"/>
      <c r="S91" s="142"/>
      <c r="T91" s="142"/>
      <c r="U91" s="142"/>
      <c r="V91" s="142"/>
      <c r="W91" s="142"/>
      <c r="X91" s="142"/>
      <c r="Y91" s="154">
        <f t="shared" si="70"/>
        <v>17.149999999999999</v>
      </c>
      <c r="Z91" s="154">
        <f t="shared" si="71"/>
        <v>24.5</v>
      </c>
      <c r="AA91" s="154">
        <f t="shared" si="72"/>
        <v>46.55</v>
      </c>
      <c r="AB91" s="154">
        <f t="shared" si="73"/>
        <v>58.8</v>
      </c>
      <c r="AC91" s="154">
        <f t="shared" si="74"/>
        <v>63.699999999999989</v>
      </c>
      <c r="AD91" s="197">
        <v>49</v>
      </c>
      <c r="AE91" s="156">
        <f t="shared" si="75"/>
        <v>81.34</v>
      </c>
      <c r="AF91" s="143"/>
      <c r="AG91" s="157">
        <f t="shared" si="76"/>
        <v>127.88999999999999</v>
      </c>
      <c r="AH91" s="157"/>
      <c r="AI91" s="142">
        <v>755</v>
      </c>
      <c r="AJ91" s="158">
        <f t="shared" si="77"/>
        <v>61411.700000000004</v>
      </c>
      <c r="AK91" s="150">
        <f t="shared" si="78"/>
        <v>96556.949999999983</v>
      </c>
      <c r="AL91" s="52">
        <f t="shared" si="79"/>
        <v>1253.3000000000002</v>
      </c>
      <c r="AM91" s="168">
        <f t="shared" si="80"/>
        <v>1970.5499999999997</v>
      </c>
      <c r="AN91" s="159">
        <v>7.4999999999999997E-2</v>
      </c>
      <c r="AO91" s="158">
        <f t="shared" si="81"/>
        <v>4605.8775000000005</v>
      </c>
      <c r="AP91" s="159">
        <v>7.4999999999999997E-2</v>
      </c>
      <c r="AQ91" s="150">
        <f t="shared" si="82"/>
        <v>7241.7712499999989</v>
      </c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</row>
    <row r="92" spans="1:71" ht="19.5" customHeight="1" x14ac:dyDescent="0.15">
      <c r="A92" s="196">
        <v>10</v>
      </c>
      <c r="B92" s="143">
        <v>10</v>
      </c>
      <c r="C92" s="197">
        <v>50</v>
      </c>
      <c r="D92" s="142">
        <v>1.3</v>
      </c>
      <c r="E92" s="154">
        <f t="shared" si="69"/>
        <v>65</v>
      </c>
      <c r="F92" s="142">
        <v>0.1</v>
      </c>
      <c r="G92" s="142">
        <v>0.15</v>
      </c>
      <c r="H92" s="142">
        <v>0.2</v>
      </c>
      <c r="I92" s="142">
        <v>0.25</v>
      </c>
      <c r="J92" s="142">
        <v>0.35</v>
      </c>
      <c r="K92" s="154">
        <v>0.15</v>
      </c>
      <c r="L92" s="154">
        <v>0.25</v>
      </c>
      <c r="M92" s="142">
        <v>0.1</v>
      </c>
      <c r="N92" s="142">
        <v>0.2</v>
      </c>
      <c r="O92" s="142">
        <v>0.5</v>
      </c>
      <c r="P92" s="142">
        <v>0.7</v>
      </c>
      <c r="Q92" s="155"/>
      <c r="R92" s="142"/>
      <c r="S92" s="142"/>
      <c r="T92" s="142"/>
      <c r="U92" s="142"/>
      <c r="V92" s="142"/>
      <c r="W92" s="142"/>
      <c r="X92" s="142"/>
      <c r="Y92" s="154">
        <f t="shared" si="70"/>
        <v>17.5</v>
      </c>
      <c r="Z92" s="154">
        <f t="shared" si="71"/>
        <v>25</v>
      </c>
      <c r="AA92" s="154">
        <f t="shared" si="72"/>
        <v>47.5</v>
      </c>
      <c r="AB92" s="154">
        <f t="shared" si="73"/>
        <v>60</v>
      </c>
      <c r="AC92" s="154">
        <f t="shared" si="74"/>
        <v>64.999999999999986</v>
      </c>
      <c r="AD92" s="197">
        <v>50</v>
      </c>
      <c r="AE92" s="156">
        <f t="shared" si="75"/>
        <v>82.5</v>
      </c>
      <c r="AF92" s="143"/>
      <c r="AG92" s="157">
        <f t="shared" si="76"/>
        <v>130</v>
      </c>
      <c r="AH92" s="157"/>
      <c r="AI92" s="142">
        <v>755</v>
      </c>
      <c r="AJ92" s="158">
        <f t="shared" si="77"/>
        <v>62287.5</v>
      </c>
      <c r="AK92" s="150">
        <f t="shared" si="78"/>
        <v>98150</v>
      </c>
      <c r="AL92" s="52">
        <f t="shared" si="79"/>
        <v>1245.75</v>
      </c>
      <c r="AM92" s="168">
        <f t="shared" si="80"/>
        <v>1963</v>
      </c>
      <c r="AN92" s="159">
        <v>7.4999999999999997E-2</v>
      </c>
      <c r="AO92" s="158">
        <f t="shared" si="81"/>
        <v>4671.5625</v>
      </c>
      <c r="AP92" s="159">
        <v>7.4999999999999997E-2</v>
      </c>
      <c r="AQ92" s="150">
        <f t="shared" si="82"/>
        <v>7361.25</v>
      </c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</row>
    <row r="93" spans="1:71" ht="19.5" customHeight="1" x14ac:dyDescent="0.15">
      <c r="A93" s="196">
        <v>11</v>
      </c>
      <c r="B93" s="143">
        <v>11</v>
      </c>
      <c r="C93" s="197">
        <v>51</v>
      </c>
      <c r="D93" s="142">
        <v>1.29</v>
      </c>
      <c r="E93" s="154">
        <f t="shared" si="69"/>
        <v>65.790000000000006</v>
      </c>
      <c r="F93" s="142">
        <v>0.1</v>
      </c>
      <c r="G93" s="142">
        <v>0.15</v>
      </c>
      <c r="H93" s="142">
        <v>0.2</v>
      </c>
      <c r="I93" s="142">
        <v>0.25</v>
      </c>
      <c r="J93" s="142">
        <v>0.35</v>
      </c>
      <c r="K93" s="154">
        <v>0.15</v>
      </c>
      <c r="L93" s="154">
        <v>0.25</v>
      </c>
      <c r="M93" s="142">
        <v>0.1</v>
      </c>
      <c r="N93" s="142">
        <v>0.2</v>
      </c>
      <c r="O93" s="142">
        <v>0.5</v>
      </c>
      <c r="P93" s="142">
        <v>0.7</v>
      </c>
      <c r="Q93" s="155"/>
      <c r="R93" s="142"/>
      <c r="S93" s="142"/>
      <c r="T93" s="142"/>
      <c r="U93" s="142"/>
      <c r="V93" s="142"/>
      <c r="W93" s="142"/>
      <c r="X93" s="142"/>
      <c r="Y93" s="154">
        <f t="shared" si="70"/>
        <v>17.849999999999998</v>
      </c>
      <c r="Z93" s="154">
        <f t="shared" si="71"/>
        <v>25.5</v>
      </c>
      <c r="AA93" s="154">
        <f t="shared" si="72"/>
        <v>48.449999999999996</v>
      </c>
      <c r="AB93" s="154">
        <f t="shared" si="73"/>
        <v>61.199999999999996</v>
      </c>
      <c r="AC93" s="154">
        <f t="shared" si="74"/>
        <v>66.3</v>
      </c>
      <c r="AD93" s="197">
        <v>51</v>
      </c>
      <c r="AE93" s="156">
        <f t="shared" si="75"/>
        <v>83.64</v>
      </c>
      <c r="AF93" s="143"/>
      <c r="AG93" s="157">
        <f t="shared" si="76"/>
        <v>132.09</v>
      </c>
      <c r="AH93" s="157"/>
      <c r="AI93" s="142">
        <v>755</v>
      </c>
      <c r="AJ93" s="158">
        <f t="shared" si="77"/>
        <v>63148.2</v>
      </c>
      <c r="AK93" s="150">
        <f t="shared" si="78"/>
        <v>99727.95</v>
      </c>
      <c r="AL93" s="52">
        <f t="shared" si="79"/>
        <v>1238.2</v>
      </c>
      <c r="AM93" s="168">
        <f t="shared" si="80"/>
        <v>1955.45</v>
      </c>
      <c r="AN93" s="159">
        <v>7.4999999999999997E-2</v>
      </c>
      <c r="AO93" s="158">
        <f t="shared" si="81"/>
        <v>4736.1149999999998</v>
      </c>
      <c r="AP93" s="159">
        <v>7.4999999999999997E-2</v>
      </c>
      <c r="AQ93" s="150">
        <f t="shared" si="82"/>
        <v>7479.5962499999996</v>
      </c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</row>
    <row r="94" spans="1:71" ht="19.5" customHeight="1" x14ac:dyDescent="0.15">
      <c r="A94" s="196">
        <v>12</v>
      </c>
      <c r="B94" s="143">
        <v>12</v>
      </c>
      <c r="C94" s="197">
        <v>52</v>
      </c>
      <c r="D94" s="142">
        <v>1.28</v>
      </c>
      <c r="E94" s="154">
        <f t="shared" si="69"/>
        <v>66.56</v>
      </c>
      <c r="F94" s="142">
        <v>0.1</v>
      </c>
      <c r="G94" s="142">
        <v>0.15</v>
      </c>
      <c r="H94" s="142">
        <v>0.2</v>
      </c>
      <c r="I94" s="142">
        <v>0.25</v>
      </c>
      <c r="J94" s="142">
        <v>0.35</v>
      </c>
      <c r="K94" s="154">
        <v>0.15</v>
      </c>
      <c r="L94" s="154">
        <v>0.25</v>
      </c>
      <c r="M94" s="142">
        <v>0.1</v>
      </c>
      <c r="N94" s="142">
        <v>0.2</v>
      </c>
      <c r="O94" s="142">
        <v>0.5</v>
      </c>
      <c r="P94" s="142">
        <v>0.7</v>
      </c>
      <c r="Q94" s="155"/>
      <c r="R94" s="142"/>
      <c r="S94" s="142"/>
      <c r="T94" s="142"/>
      <c r="U94" s="142"/>
      <c r="V94" s="142"/>
      <c r="W94" s="142"/>
      <c r="X94" s="142"/>
      <c r="Y94" s="154">
        <f t="shared" si="70"/>
        <v>18.2</v>
      </c>
      <c r="Z94" s="154">
        <f t="shared" si="71"/>
        <v>26</v>
      </c>
      <c r="AA94" s="154">
        <f t="shared" si="72"/>
        <v>49.4</v>
      </c>
      <c r="AB94" s="154">
        <f t="shared" si="73"/>
        <v>62.4</v>
      </c>
      <c r="AC94" s="154">
        <f t="shared" si="74"/>
        <v>67.599999999999994</v>
      </c>
      <c r="AD94" s="197">
        <v>52</v>
      </c>
      <c r="AE94" s="156">
        <f t="shared" si="75"/>
        <v>84.76</v>
      </c>
      <c r="AF94" s="143"/>
      <c r="AG94" s="157">
        <f t="shared" si="76"/>
        <v>134.16</v>
      </c>
      <c r="AH94" s="157"/>
      <c r="AI94" s="142">
        <v>755</v>
      </c>
      <c r="AJ94" s="158">
        <f t="shared" si="77"/>
        <v>63993.8</v>
      </c>
      <c r="AK94" s="150">
        <f t="shared" si="78"/>
        <v>101290.8</v>
      </c>
      <c r="AL94" s="52">
        <f t="shared" si="79"/>
        <v>1230.6500000000001</v>
      </c>
      <c r="AM94" s="168">
        <f t="shared" si="80"/>
        <v>1947.9</v>
      </c>
      <c r="AN94" s="159">
        <v>7.4999999999999997E-2</v>
      </c>
      <c r="AO94" s="158">
        <f t="shared" si="81"/>
        <v>4799.5349999999999</v>
      </c>
      <c r="AP94" s="159">
        <v>7.4999999999999997E-2</v>
      </c>
      <c r="AQ94" s="150">
        <f t="shared" si="82"/>
        <v>7596.8099999999995</v>
      </c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</row>
    <row r="95" spans="1:71" ht="19.5" customHeight="1" x14ac:dyDescent="0.15">
      <c r="A95" s="196">
        <v>13</v>
      </c>
      <c r="B95" s="143">
        <v>13</v>
      </c>
      <c r="C95" s="197">
        <v>53</v>
      </c>
      <c r="D95" s="142">
        <v>1.27</v>
      </c>
      <c r="E95" s="154">
        <f t="shared" si="69"/>
        <v>67.31</v>
      </c>
      <c r="F95" s="142">
        <v>0.1</v>
      </c>
      <c r="G95" s="142">
        <v>0.15</v>
      </c>
      <c r="H95" s="142">
        <v>0.2</v>
      </c>
      <c r="I95" s="142">
        <v>0.25</v>
      </c>
      <c r="J95" s="142">
        <v>0.35</v>
      </c>
      <c r="K95" s="154">
        <v>0.15</v>
      </c>
      <c r="L95" s="154">
        <v>0.25</v>
      </c>
      <c r="M95" s="142">
        <v>0.1</v>
      </c>
      <c r="N95" s="142">
        <v>0.2</v>
      </c>
      <c r="O95" s="142">
        <v>0.5</v>
      </c>
      <c r="P95" s="142">
        <v>0.7</v>
      </c>
      <c r="Q95" s="155"/>
      <c r="R95" s="142"/>
      <c r="S95" s="142"/>
      <c r="T95" s="142"/>
      <c r="U95" s="142"/>
      <c r="V95" s="142"/>
      <c r="W95" s="142"/>
      <c r="X95" s="142"/>
      <c r="Y95" s="154">
        <f t="shared" si="70"/>
        <v>18.549999999999997</v>
      </c>
      <c r="Z95" s="154">
        <f t="shared" si="71"/>
        <v>26.5</v>
      </c>
      <c r="AA95" s="154">
        <f t="shared" si="72"/>
        <v>50.349999999999994</v>
      </c>
      <c r="AB95" s="154">
        <f t="shared" si="73"/>
        <v>63.599999999999994</v>
      </c>
      <c r="AC95" s="154">
        <f t="shared" si="74"/>
        <v>68.899999999999991</v>
      </c>
      <c r="AD95" s="197">
        <v>53</v>
      </c>
      <c r="AE95" s="156">
        <f t="shared" si="75"/>
        <v>85.86</v>
      </c>
      <c r="AF95" s="143"/>
      <c r="AG95" s="157">
        <f t="shared" si="76"/>
        <v>136.20999999999998</v>
      </c>
      <c r="AH95" s="157"/>
      <c r="AI95" s="142">
        <v>755</v>
      </c>
      <c r="AJ95" s="158">
        <f t="shared" si="77"/>
        <v>64824.3</v>
      </c>
      <c r="AK95" s="150">
        <f t="shared" si="78"/>
        <v>102838.54999999999</v>
      </c>
      <c r="AL95" s="52">
        <f t="shared" si="79"/>
        <v>1223.1000000000001</v>
      </c>
      <c r="AM95" s="168">
        <f t="shared" si="80"/>
        <v>1940.3499999999997</v>
      </c>
      <c r="AN95" s="159">
        <v>7.4999999999999997E-2</v>
      </c>
      <c r="AO95" s="158">
        <f t="shared" si="81"/>
        <v>4861.8225000000002</v>
      </c>
      <c r="AP95" s="159">
        <v>7.4999999999999997E-2</v>
      </c>
      <c r="AQ95" s="150">
        <f t="shared" si="82"/>
        <v>7712.8912499999988</v>
      </c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</row>
    <row r="96" spans="1:71" ht="19.5" customHeight="1" x14ac:dyDescent="0.15">
      <c r="A96" s="196">
        <v>14</v>
      </c>
      <c r="B96" s="143">
        <v>14</v>
      </c>
      <c r="C96" s="197">
        <v>54</v>
      </c>
      <c r="D96" s="142">
        <v>1.26</v>
      </c>
      <c r="E96" s="154">
        <f t="shared" si="69"/>
        <v>68.040000000000006</v>
      </c>
      <c r="F96" s="142">
        <v>0.1</v>
      </c>
      <c r="G96" s="142">
        <v>0.15</v>
      </c>
      <c r="H96" s="142">
        <v>0.2</v>
      </c>
      <c r="I96" s="142">
        <v>0.25</v>
      </c>
      <c r="J96" s="142">
        <v>0.35</v>
      </c>
      <c r="K96" s="154">
        <v>0.15</v>
      </c>
      <c r="L96" s="154">
        <v>0.25</v>
      </c>
      <c r="M96" s="142">
        <v>0.1</v>
      </c>
      <c r="N96" s="142">
        <v>0.2</v>
      </c>
      <c r="O96" s="142">
        <v>0.5</v>
      </c>
      <c r="P96" s="142">
        <v>0.7</v>
      </c>
      <c r="Q96" s="155"/>
      <c r="R96" s="142"/>
      <c r="S96" s="142"/>
      <c r="T96" s="142"/>
      <c r="U96" s="142"/>
      <c r="V96" s="142"/>
      <c r="W96" s="142"/>
      <c r="X96" s="142"/>
      <c r="Y96" s="154">
        <f t="shared" si="70"/>
        <v>18.899999999999999</v>
      </c>
      <c r="Z96" s="154">
        <f t="shared" si="71"/>
        <v>27</v>
      </c>
      <c r="AA96" s="154">
        <f t="shared" si="72"/>
        <v>51.3</v>
      </c>
      <c r="AB96" s="154">
        <f t="shared" si="73"/>
        <v>64.8</v>
      </c>
      <c r="AC96" s="154">
        <f t="shared" si="74"/>
        <v>70.199999999999989</v>
      </c>
      <c r="AD96" s="197">
        <v>54</v>
      </c>
      <c r="AE96" s="156">
        <f t="shared" si="75"/>
        <v>86.94</v>
      </c>
      <c r="AF96" s="143"/>
      <c r="AG96" s="157">
        <f t="shared" si="76"/>
        <v>138.24</v>
      </c>
      <c r="AH96" s="157"/>
      <c r="AI96" s="142">
        <v>755</v>
      </c>
      <c r="AJ96" s="158">
        <f t="shared" si="77"/>
        <v>65639.7</v>
      </c>
      <c r="AK96" s="150">
        <f t="shared" si="78"/>
        <v>104371.20000000001</v>
      </c>
      <c r="AL96" s="52">
        <f t="shared" si="79"/>
        <v>1215.55</v>
      </c>
      <c r="AM96" s="168">
        <f t="shared" si="80"/>
        <v>1932.8000000000002</v>
      </c>
      <c r="AN96" s="159">
        <v>7.4999999999999997E-2</v>
      </c>
      <c r="AO96" s="158">
        <f t="shared" si="81"/>
        <v>4922.9775</v>
      </c>
      <c r="AP96" s="159">
        <v>7.4999999999999997E-2</v>
      </c>
      <c r="AQ96" s="150">
        <f t="shared" si="82"/>
        <v>7827.84</v>
      </c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</row>
    <row r="97" spans="1:71" ht="19.5" customHeight="1" x14ac:dyDescent="0.15">
      <c r="A97" s="196">
        <v>15</v>
      </c>
      <c r="B97" s="143">
        <v>15</v>
      </c>
      <c r="C97" s="197">
        <v>55</v>
      </c>
      <c r="D97" s="142">
        <v>1.25</v>
      </c>
      <c r="E97" s="154">
        <f t="shared" si="69"/>
        <v>68.75</v>
      </c>
      <c r="F97" s="142">
        <v>0.1</v>
      </c>
      <c r="G97" s="142">
        <v>0.15</v>
      </c>
      <c r="H97" s="142">
        <v>0.2</v>
      </c>
      <c r="I97" s="142">
        <v>0.25</v>
      </c>
      <c r="J97" s="142">
        <v>0.35</v>
      </c>
      <c r="K97" s="154">
        <v>0.15</v>
      </c>
      <c r="L97" s="154">
        <v>0.25</v>
      </c>
      <c r="M97" s="142">
        <v>0.1</v>
      </c>
      <c r="N97" s="142">
        <v>0.2</v>
      </c>
      <c r="O97" s="142">
        <v>0.5</v>
      </c>
      <c r="P97" s="142">
        <v>0.7</v>
      </c>
      <c r="Q97" s="155"/>
      <c r="R97" s="142"/>
      <c r="S97" s="142"/>
      <c r="T97" s="142"/>
      <c r="U97" s="142"/>
      <c r="V97" s="142"/>
      <c r="W97" s="142"/>
      <c r="X97" s="142"/>
      <c r="Y97" s="154">
        <f t="shared" si="70"/>
        <v>19.25</v>
      </c>
      <c r="Z97" s="154">
        <f t="shared" si="71"/>
        <v>27.5</v>
      </c>
      <c r="AA97" s="154">
        <f t="shared" si="72"/>
        <v>52.25</v>
      </c>
      <c r="AB97" s="154">
        <f t="shared" si="73"/>
        <v>66</v>
      </c>
      <c r="AC97" s="154">
        <f t="shared" si="74"/>
        <v>71.499999999999986</v>
      </c>
      <c r="AD97" s="197">
        <v>55</v>
      </c>
      <c r="AE97" s="156">
        <f t="shared" si="75"/>
        <v>88</v>
      </c>
      <c r="AF97" s="143"/>
      <c r="AG97" s="157">
        <f t="shared" si="76"/>
        <v>140.25</v>
      </c>
      <c r="AH97" s="157"/>
      <c r="AI97" s="142">
        <v>755</v>
      </c>
      <c r="AJ97" s="158">
        <f t="shared" si="77"/>
        <v>66440</v>
      </c>
      <c r="AK97" s="150">
        <f t="shared" si="78"/>
        <v>105888.75</v>
      </c>
      <c r="AL97" s="52">
        <f t="shared" si="79"/>
        <v>1208</v>
      </c>
      <c r="AM97" s="168">
        <f t="shared" si="80"/>
        <v>1925.25</v>
      </c>
      <c r="AN97" s="159">
        <v>7.4999999999999997E-2</v>
      </c>
      <c r="AO97" s="158">
        <f t="shared" si="81"/>
        <v>4983</v>
      </c>
      <c r="AP97" s="159">
        <v>7.4999999999999997E-2</v>
      </c>
      <c r="AQ97" s="150">
        <f t="shared" si="82"/>
        <v>7941.65625</v>
      </c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</row>
    <row r="98" spans="1:71" ht="19.5" customHeight="1" x14ac:dyDescent="0.15">
      <c r="A98" s="196">
        <v>16</v>
      </c>
      <c r="B98" s="143">
        <v>16</v>
      </c>
      <c r="C98" s="197">
        <v>56</v>
      </c>
      <c r="D98" s="142">
        <v>1.24</v>
      </c>
      <c r="E98" s="154">
        <f t="shared" si="69"/>
        <v>69.44</v>
      </c>
      <c r="F98" s="142">
        <v>0.1</v>
      </c>
      <c r="G98" s="142">
        <v>0.15</v>
      </c>
      <c r="H98" s="142">
        <v>0.2</v>
      </c>
      <c r="I98" s="142">
        <v>0.25</v>
      </c>
      <c r="J98" s="142">
        <v>0.35</v>
      </c>
      <c r="K98" s="154">
        <v>0.15</v>
      </c>
      <c r="L98" s="154">
        <v>0.25</v>
      </c>
      <c r="M98" s="142">
        <v>0.1</v>
      </c>
      <c r="N98" s="142">
        <v>0.2</v>
      </c>
      <c r="O98" s="142">
        <v>0.5</v>
      </c>
      <c r="P98" s="142">
        <v>0.7</v>
      </c>
      <c r="Q98" s="155"/>
      <c r="R98" s="142"/>
      <c r="S98" s="142"/>
      <c r="T98" s="142"/>
      <c r="U98" s="142"/>
      <c r="V98" s="142"/>
      <c r="W98" s="142"/>
      <c r="X98" s="142"/>
      <c r="Y98" s="154">
        <f t="shared" si="70"/>
        <v>19.599999999999998</v>
      </c>
      <c r="Z98" s="154">
        <f t="shared" si="71"/>
        <v>28</v>
      </c>
      <c r="AA98" s="154">
        <f t="shared" si="72"/>
        <v>53.199999999999996</v>
      </c>
      <c r="AB98" s="154">
        <f t="shared" si="73"/>
        <v>67.2</v>
      </c>
      <c r="AC98" s="154">
        <f t="shared" si="74"/>
        <v>72.799999999999983</v>
      </c>
      <c r="AD98" s="197">
        <v>56</v>
      </c>
      <c r="AE98" s="156">
        <f t="shared" si="75"/>
        <v>89.039999999999992</v>
      </c>
      <c r="AF98" s="143"/>
      <c r="AG98" s="157">
        <f t="shared" si="76"/>
        <v>142.23999999999998</v>
      </c>
      <c r="AH98" s="157"/>
      <c r="AI98" s="142">
        <v>755</v>
      </c>
      <c r="AJ98" s="158">
        <f t="shared" si="77"/>
        <v>67225.2</v>
      </c>
      <c r="AK98" s="150">
        <f t="shared" si="78"/>
        <v>107391.19999999998</v>
      </c>
      <c r="AL98" s="52">
        <f t="shared" si="79"/>
        <v>1200.45</v>
      </c>
      <c r="AM98" s="168">
        <f t="shared" si="80"/>
        <v>1917.6999999999996</v>
      </c>
      <c r="AN98" s="159">
        <v>7.4999999999999997E-2</v>
      </c>
      <c r="AO98" s="158">
        <f t="shared" si="81"/>
        <v>5041.8899999999994</v>
      </c>
      <c r="AP98" s="159">
        <v>7.4999999999999997E-2</v>
      </c>
      <c r="AQ98" s="150">
        <f t="shared" si="82"/>
        <v>8054.3399999999983</v>
      </c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</row>
    <row r="99" spans="1:71" ht="19.5" customHeight="1" x14ac:dyDescent="0.15">
      <c r="A99" s="196">
        <v>17</v>
      </c>
      <c r="B99" s="143">
        <v>17</v>
      </c>
      <c r="C99" s="197">
        <v>57</v>
      </c>
      <c r="D99" s="142">
        <v>1.23</v>
      </c>
      <c r="E99" s="154">
        <f t="shared" si="69"/>
        <v>70.11</v>
      </c>
      <c r="F99" s="142">
        <v>0.1</v>
      </c>
      <c r="G99" s="142">
        <v>0.15</v>
      </c>
      <c r="H99" s="142">
        <v>0.2</v>
      </c>
      <c r="I99" s="142">
        <v>0.25</v>
      </c>
      <c r="J99" s="142">
        <v>0.35</v>
      </c>
      <c r="K99" s="154">
        <v>0.15</v>
      </c>
      <c r="L99" s="154">
        <v>0.25</v>
      </c>
      <c r="M99" s="142">
        <v>0.1</v>
      </c>
      <c r="N99" s="142">
        <v>0.2</v>
      </c>
      <c r="O99" s="142">
        <v>0.5</v>
      </c>
      <c r="P99" s="142">
        <v>0.7</v>
      </c>
      <c r="Q99" s="155"/>
      <c r="R99" s="142"/>
      <c r="S99" s="142"/>
      <c r="T99" s="142"/>
      <c r="U99" s="142"/>
      <c r="V99" s="142"/>
      <c r="W99" s="142"/>
      <c r="X99" s="142"/>
      <c r="Y99" s="154">
        <f t="shared" si="70"/>
        <v>19.95</v>
      </c>
      <c r="Z99" s="154">
        <f t="shared" si="71"/>
        <v>28.5</v>
      </c>
      <c r="AA99" s="154">
        <f t="shared" si="72"/>
        <v>54.15</v>
      </c>
      <c r="AB99" s="154">
        <f t="shared" si="73"/>
        <v>68.399999999999991</v>
      </c>
      <c r="AC99" s="154">
        <f t="shared" si="74"/>
        <v>74.099999999999994</v>
      </c>
      <c r="AD99" s="197">
        <v>57</v>
      </c>
      <c r="AE99" s="156">
        <f t="shared" si="75"/>
        <v>90.06</v>
      </c>
      <c r="AF99" s="143"/>
      <c r="AG99" s="157">
        <f t="shared" si="76"/>
        <v>144.20999999999998</v>
      </c>
      <c r="AH99" s="157"/>
      <c r="AI99" s="142">
        <v>755</v>
      </c>
      <c r="AJ99" s="158">
        <f t="shared" si="77"/>
        <v>67995.3</v>
      </c>
      <c r="AK99" s="150">
        <f t="shared" si="78"/>
        <v>108878.54999999999</v>
      </c>
      <c r="AL99" s="52">
        <f t="shared" si="79"/>
        <v>1192.9000000000001</v>
      </c>
      <c r="AM99" s="168">
        <f t="shared" si="80"/>
        <v>1910.1499999999999</v>
      </c>
      <c r="AN99" s="159">
        <v>7.4999999999999997E-2</v>
      </c>
      <c r="AO99" s="158">
        <f t="shared" si="81"/>
        <v>5099.6475</v>
      </c>
      <c r="AP99" s="159">
        <v>7.4999999999999997E-2</v>
      </c>
      <c r="AQ99" s="150">
        <f t="shared" si="82"/>
        <v>8165.8912499999988</v>
      </c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</row>
    <row r="100" spans="1:71" ht="19.5" customHeight="1" x14ac:dyDescent="0.15">
      <c r="A100" s="196">
        <v>18</v>
      </c>
      <c r="B100" s="143">
        <v>18</v>
      </c>
      <c r="C100" s="197">
        <v>58</v>
      </c>
      <c r="D100" s="142">
        <v>1.22</v>
      </c>
      <c r="E100" s="154">
        <f t="shared" si="69"/>
        <v>70.760000000000005</v>
      </c>
      <c r="F100" s="142">
        <v>0.1</v>
      </c>
      <c r="G100" s="142">
        <v>0.15</v>
      </c>
      <c r="H100" s="142">
        <v>0.2</v>
      </c>
      <c r="I100" s="142">
        <v>0.25</v>
      </c>
      <c r="J100" s="142">
        <v>0.35</v>
      </c>
      <c r="K100" s="154">
        <v>0.15</v>
      </c>
      <c r="L100" s="154">
        <v>0.25</v>
      </c>
      <c r="M100" s="142">
        <v>0.1</v>
      </c>
      <c r="N100" s="142">
        <v>0.2</v>
      </c>
      <c r="O100" s="142">
        <v>0.5</v>
      </c>
      <c r="P100" s="142">
        <v>0.7</v>
      </c>
      <c r="Q100" s="155"/>
      <c r="R100" s="142"/>
      <c r="S100" s="142"/>
      <c r="T100" s="142"/>
      <c r="U100" s="142"/>
      <c r="V100" s="142"/>
      <c r="W100" s="142"/>
      <c r="X100" s="142"/>
      <c r="Y100" s="154">
        <f t="shared" si="70"/>
        <v>20.299999999999997</v>
      </c>
      <c r="Z100" s="154">
        <f t="shared" si="71"/>
        <v>29</v>
      </c>
      <c r="AA100" s="154">
        <f t="shared" si="72"/>
        <v>55.099999999999994</v>
      </c>
      <c r="AB100" s="154">
        <f t="shared" si="73"/>
        <v>69.599999999999994</v>
      </c>
      <c r="AC100" s="154">
        <f t="shared" si="74"/>
        <v>75.399999999999991</v>
      </c>
      <c r="AD100" s="197">
        <v>58</v>
      </c>
      <c r="AE100" s="156">
        <f t="shared" si="75"/>
        <v>91.06</v>
      </c>
      <c r="AF100" s="143"/>
      <c r="AG100" s="157">
        <f t="shared" si="76"/>
        <v>146.16</v>
      </c>
      <c r="AH100" s="157"/>
      <c r="AI100" s="142">
        <v>755</v>
      </c>
      <c r="AJ100" s="158">
        <f t="shared" si="77"/>
        <v>68750.3</v>
      </c>
      <c r="AK100" s="150">
        <f t="shared" si="78"/>
        <v>110350.8</v>
      </c>
      <c r="AL100" s="52">
        <f t="shared" si="79"/>
        <v>1185.3500000000001</v>
      </c>
      <c r="AM100" s="168">
        <f t="shared" si="80"/>
        <v>1902.6000000000001</v>
      </c>
      <c r="AN100" s="159">
        <v>7.4999999999999997E-2</v>
      </c>
      <c r="AO100" s="158">
        <f t="shared" si="81"/>
        <v>5156.2725</v>
      </c>
      <c r="AP100" s="159">
        <v>7.4999999999999997E-2</v>
      </c>
      <c r="AQ100" s="150">
        <f t="shared" si="82"/>
        <v>8276.31</v>
      </c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</row>
    <row r="101" spans="1:71" ht="19.5" customHeight="1" x14ac:dyDescent="0.15">
      <c r="A101" s="196">
        <v>19</v>
      </c>
      <c r="B101" s="143">
        <v>19</v>
      </c>
      <c r="C101" s="197">
        <v>59</v>
      </c>
      <c r="D101" s="142">
        <v>1.21</v>
      </c>
      <c r="E101" s="154">
        <f t="shared" si="69"/>
        <v>71.39</v>
      </c>
      <c r="F101" s="142">
        <v>0.1</v>
      </c>
      <c r="G101" s="142">
        <v>0.15</v>
      </c>
      <c r="H101" s="142">
        <v>0.2</v>
      </c>
      <c r="I101" s="142">
        <v>0.25</v>
      </c>
      <c r="J101" s="142">
        <v>0.35</v>
      </c>
      <c r="K101" s="154">
        <v>0.15</v>
      </c>
      <c r="L101" s="154">
        <v>0.25</v>
      </c>
      <c r="M101" s="142">
        <v>0.1</v>
      </c>
      <c r="N101" s="142">
        <v>0.2</v>
      </c>
      <c r="O101" s="142">
        <v>0.5</v>
      </c>
      <c r="P101" s="142">
        <v>0.7</v>
      </c>
      <c r="Q101" s="155"/>
      <c r="R101" s="142"/>
      <c r="S101" s="142"/>
      <c r="T101" s="142"/>
      <c r="U101" s="142"/>
      <c r="V101" s="142"/>
      <c r="W101" s="142"/>
      <c r="X101" s="142"/>
      <c r="Y101" s="154">
        <f t="shared" si="70"/>
        <v>20.65</v>
      </c>
      <c r="Z101" s="154">
        <f t="shared" si="71"/>
        <v>29.5</v>
      </c>
      <c r="AA101" s="154">
        <f t="shared" si="72"/>
        <v>56.05</v>
      </c>
      <c r="AB101" s="154">
        <f t="shared" si="73"/>
        <v>70.8</v>
      </c>
      <c r="AC101" s="154">
        <f t="shared" si="74"/>
        <v>76.699999999999989</v>
      </c>
      <c r="AD101" s="197">
        <v>59</v>
      </c>
      <c r="AE101" s="156">
        <f t="shared" si="75"/>
        <v>92.039999999999992</v>
      </c>
      <c r="AF101" s="143"/>
      <c r="AG101" s="157">
        <f t="shared" si="76"/>
        <v>148.08999999999997</v>
      </c>
      <c r="AH101" s="157"/>
      <c r="AI101" s="142">
        <v>755</v>
      </c>
      <c r="AJ101" s="158">
        <f t="shared" si="77"/>
        <v>69490.2</v>
      </c>
      <c r="AK101" s="150">
        <f t="shared" si="78"/>
        <v>111807.94999999998</v>
      </c>
      <c r="AL101" s="52">
        <f t="shared" si="79"/>
        <v>1177.8</v>
      </c>
      <c r="AM101" s="168">
        <f t="shared" si="80"/>
        <v>1895.0499999999997</v>
      </c>
      <c r="AN101" s="159">
        <v>7.4999999999999997E-2</v>
      </c>
      <c r="AO101" s="158">
        <f t="shared" si="81"/>
        <v>5211.7649999999994</v>
      </c>
      <c r="AP101" s="159">
        <v>7.4999999999999997E-2</v>
      </c>
      <c r="AQ101" s="150">
        <f t="shared" si="82"/>
        <v>8385.5962499999987</v>
      </c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</row>
    <row r="102" spans="1:71" ht="19.5" customHeight="1" x14ac:dyDescent="0.15">
      <c r="A102" s="196">
        <v>20</v>
      </c>
      <c r="B102" s="143">
        <v>20</v>
      </c>
      <c r="C102" s="197">
        <v>60</v>
      </c>
      <c r="D102" s="142">
        <v>1.2</v>
      </c>
      <c r="E102" s="154">
        <f t="shared" si="69"/>
        <v>72</v>
      </c>
      <c r="F102" s="142">
        <v>0.1</v>
      </c>
      <c r="G102" s="142">
        <v>0.15</v>
      </c>
      <c r="H102" s="142">
        <v>0.2</v>
      </c>
      <c r="I102" s="142">
        <v>0.25</v>
      </c>
      <c r="J102" s="142">
        <v>0.35</v>
      </c>
      <c r="K102" s="154">
        <v>0.15</v>
      </c>
      <c r="L102" s="154">
        <v>0.25</v>
      </c>
      <c r="M102" s="142">
        <v>0.1</v>
      </c>
      <c r="N102" s="142">
        <v>0.2</v>
      </c>
      <c r="O102" s="142">
        <v>0.5</v>
      </c>
      <c r="P102" s="142">
        <v>0.7</v>
      </c>
      <c r="Q102" s="155"/>
      <c r="R102" s="142"/>
      <c r="S102" s="142"/>
      <c r="T102" s="142"/>
      <c r="U102" s="142"/>
      <c r="V102" s="142"/>
      <c r="W102" s="142"/>
      <c r="X102" s="142"/>
      <c r="Y102" s="154">
        <f t="shared" si="70"/>
        <v>21</v>
      </c>
      <c r="Z102" s="154">
        <f t="shared" si="71"/>
        <v>30</v>
      </c>
      <c r="AA102" s="154">
        <f t="shared" si="72"/>
        <v>57</v>
      </c>
      <c r="AB102" s="154">
        <f t="shared" si="73"/>
        <v>72</v>
      </c>
      <c r="AC102" s="154">
        <f t="shared" si="74"/>
        <v>77.999999999999986</v>
      </c>
      <c r="AD102" s="197">
        <v>60</v>
      </c>
      <c r="AE102" s="156">
        <f t="shared" si="75"/>
        <v>93</v>
      </c>
      <c r="AF102" s="143"/>
      <c r="AG102" s="157">
        <f t="shared" si="76"/>
        <v>150</v>
      </c>
      <c r="AH102" s="157"/>
      <c r="AI102" s="142">
        <v>755</v>
      </c>
      <c r="AJ102" s="158">
        <f t="shared" si="77"/>
        <v>70215</v>
      </c>
      <c r="AK102" s="150">
        <f t="shared" si="78"/>
        <v>113250</v>
      </c>
      <c r="AL102" s="52">
        <f t="shared" si="79"/>
        <v>1170.25</v>
      </c>
      <c r="AM102" s="168">
        <f t="shared" si="80"/>
        <v>1887.5</v>
      </c>
      <c r="AN102" s="159">
        <v>7.4999999999999997E-2</v>
      </c>
      <c r="AO102" s="158">
        <f t="shared" si="81"/>
        <v>5266.125</v>
      </c>
      <c r="AP102" s="159">
        <v>7.4999999999999997E-2</v>
      </c>
      <c r="AQ102" s="150">
        <f t="shared" si="82"/>
        <v>8493.75</v>
      </c>
      <c r="AR102" s="160">
        <f>AJ102/AD102</f>
        <v>1170.25</v>
      </c>
      <c r="AS102" s="160">
        <f>AK102/AD102</f>
        <v>1887.5</v>
      </c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</row>
    <row r="103" spans="1:71" ht="19.5" customHeight="1" x14ac:dyDescent="0.15">
      <c r="A103" s="196">
        <v>1</v>
      </c>
      <c r="B103" s="200"/>
      <c r="C103" s="201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1"/>
      <c r="AE103" s="202"/>
      <c r="AF103" s="202"/>
      <c r="AG103" s="202"/>
      <c r="AH103" s="202"/>
      <c r="AI103" s="202"/>
      <c r="AJ103" s="202"/>
      <c r="AK103" s="201"/>
      <c r="AL103" s="201"/>
      <c r="AM103" s="203"/>
      <c r="AN103" s="202"/>
      <c r="AO103" s="201"/>
      <c r="AP103" s="202"/>
      <c r="AQ103" s="201"/>
      <c r="AR103" s="190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</row>
    <row r="104" spans="1:71" ht="19.5" customHeight="1" x14ac:dyDescent="0.15">
      <c r="A104" s="172" t="s">
        <v>312</v>
      </c>
      <c r="B104" s="172"/>
      <c r="C104" s="335" t="s">
        <v>341</v>
      </c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/>
      <c r="AB104" s="321"/>
      <c r="AC104" s="321"/>
      <c r="AD104" s="172" t="s">
        <v>328</v>
      </c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</row>
    <row r="105" spans="1:71" ht="19.5" customHeight="1" x14ac:dyDescent="0.15">
      <c r="A105" s="193"/>
      <c r="B105" s="193"/>
      <c r="C105" s="193"/>
      <c r="D105" s="194" t="s">
        <v>240</v>
      </c>
      <c r="E105" s="194"/>
      <c r="F105" s="337" t="s">
        <v>241</v>
      </c>
      <c r="G105" s="321"/>
      <c r="H105" s="321"/>
      <c r="I105" s="321"/>
      <c r="J105" s="321"/>
      <c r="K105" s="337" t="s">
        <v>242</v>
      </c>
      <c r="L105" s="321"/>
      <c r="M105" s="337" t="s">
        <v>243</v>
      </c>
      <c r="N105" s="321"/>
      <c r="O105" s="321"/>
      <c r="P105" s="321"/>
      <c r="Q105" s="338">
        <v>5</v>
      </c>
      <c r="R105" s="321"/>
      <c r="S105" s="321"/>
      <c r="T105" s="321"/>
      <c r="U105" s="321"/>
      <c r="V105" s="321"/>
      <c r="W105" s="321"/>
      <c r="X105" s="321"/>
      <c r="Y105" s="338"/>
      <c r="Z105" s="321"/>
      <c r="AA105" s="321"/>
      <c r="AB105" s="321"/>
      <c r="AC105" s="321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</row>
    <row r="106" spans="1:71" ht="138.75" customHeight="1" x14ac:dyDescent="0.15">
      <c r="A106" s="198" t="s">
        <v>244</v>
      </c>
      <c r="B106" s="142" t="s">
        <v>245</v>
      </c>
      <c r="C106" s="144" t="s">
        <v>246</v>
      </c>
      <c r="D106" s="143" t="s">
        <v>342</v>
      </c>
      <c r="E106" s="4" t="s">
        <v>343</v>
      </c>
      <c r="F106" s="327" t="s">
        <v>344</v>
      </c>
      <c r="G106" s="318"/>
      <c r="H106" s="318"/>
      <c r="I106" s="318"/>
      <c r="J106" s="319"/>
      <c r="K106" s="333" t="s">
        <v>345</v>
      </c>
      <c r="L106" s="319"/>
      <c r="M106" s="327" t="s">
        <v>346</v>
      </c>
      <c r="N106" s="318"/>
      <c r="O106" s="318"/>
      <c r="P106" s="319"/>
      <c r="Q106" s="327" t="s">
        <v>347</v>
      </c>
      <c r="R106" s="318"/>
      <c r="S106" s="318"/>
      <c r="T106" s="319"/>
      <c r="U106" s="327" t="s">
        <v>348</v>
      </c>
      <c r="V106" s="318"/>
      <c r="W106" s="318"/>
      <c r="X106" s="319"/>
      <c r="Y106" s="332" t="s">
        <v>254</v>
      </c>
      <c r="Z106" s="318"/>
      <c r="AA106" s="318"/>
      <c r="AB106" s="318"/>
      <c r="AC106" s="319"/>
      <c r="AD106" s="144" t="s">
        <v>255</v>
      </c>
      <c r="AE106" s="145" t="s">
        <v>349</v>
      </c>
      <c r="AF106" s="143"/>
      <c r="AG106" s="146" t="s">
        <v>350</v>
      </c>
      <c r="AH106" s="146"/>
      <c r="AI106" s="143" t="s">
        <v>351</v>
      </c>
      <c r="AJ106" s="145" t="s">
        <v>352</v>
      </c>
      <c r="AK106" s="146" t="s">
        <v>353</v>
      </c>
      <c r="AL106" s="147" t="s">
        <v>292</v>
      </c>
      <c r="AM106" s="148" t="s">
        <v>293</v>
      </c>
      <c r="AN106" s="149" t="s">
        <v>261</v>
      </c>
      <c r="AO106" s="147" t="s">
        <v>294</v>
      </c>
      <c r="AP106" s="149" t="s">
        <v>263</v>
      </c>
      <c r="AQ106" s="150" t="s">
        <v>295</v>
      </c>
      <c r="AR106" s="61" t="s">
        <v>296</v>
      </c>
      <c r="AS106" s="61" t="s">
        <v>297</v>
      </c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  <c r="BI106" s="199"/>
      <c r="BJ106" s="199"/>
      <c r="BK106" s="199"/>
      <c r="BL106" s="199"/>
      <c r="BM106" s="199"/>
      <c r="BN106" s="199"/>
      <c r="BO106" s="199"/>
      <c r="BP106" s="199"/>
      <c r="BQ106" s="199"/>
      <c r="BR106" s="199"/>
      <c r="BS106" s="199"/>
    </row>
    <row r="107" spans="1:71" ht="19.5" customHeight="1" x14ac:dyDescent="0.15">
      <c r="A107" s="196">
        <v>1</v>
      </c>
      <c r="B107" s="143">
        <v>1</v>
      </c>
      <c r="C107" s="197">
        <v>61</v>
      </c>
      <c r="D107" s="142">
        <v>1.19</v>
      </c>
      <c r="E107" s="154">
        <f t="shared" ref="E107:E146" si="83">C107*D107</f>
        <v>72.59</v>
      </c>
      <c r="F107" s="142">
        <v>0.1</v>
      </c>
      <c r="G107" s="142">
        <v>0.15</v>
      </c>
      <c r="H107" s="142">
        <v>0.2</v>
      </c>
      <c r="I107" s="142">
        <v>0.25</v>
      </c>
      <c r="J107" s="142">
        <v>0.35</v>
      </c>
      <c r="K107" s="154">
        <v>0.15</v>
      </c>
      <c r="L107" s="154">
        <v>0.25</v>
      </c>
      <c r="M107" s="142">
        <v>0.1</v>
      </c>
      <c r="N107" s="142">
        <v>0.2</v>
      </c>
      <c r="O107" s="142">
        <v>0.5</v>
      </c>
      <c r="P107" s="142">
        <v>0.7</v>
      </c>
      <c r="Q107" s="155"/>
      <c r="R107" s="142"/>
      <c r="S107" s="142"/>
      <c r="T107" s="142"/>
      <c r="U107" s="142"/>
      <c r="V107" s="142"/>
      <c r="W107" s="142"/>
      <c r="X107" s="142"/>
      <c r="Y107" s="154">
        <f t="shared" ref="Y107:Y146" si="84">(F107+K107+M107+Q107+U107)*C107</f>
        <v>21.349999999999998</v>
      </c>
      <c r="Z107" s="154">
        <f t="shared" ref="Z107:Z146" si="85">(G107+K107+N107+R107+V107)*C107</f>
        <v>30.5</v>
      </c>
      <c r="AA107" s="154">
        <f t="shared" ref="AA107:AA146" si="86">(H107+L107+O107+S107+W107)*C107</f>
        <v>57.949999999999996</v>
      </c>
      <c r="AB107" s="154">
        <f t="shared" ref="AB107:AB146" si="87">(I107+L107+P107+T107+X107)*C107</f>
        <v>73.2</v>
      </c>
      <c r="AC107" s="154">
        <f t="shared" ref="AC107:AC146" si="88">(J107+L107+P107+T107+X107)*C107</f>
        <v>79.299999999999983</v>
      </c>
      <c r="AD107" s="197">
        <v>61</v>
      </c>
      <c r="AE107" s="156">
        <f t="shared" ref="AE107:AE146" si="89">E107+Y107</f>
        <v>93.94</v>
      </c>
      <c r="AF107" s="143"/>
      <c r="AG107" s="157">
        <f t="shared" ref="AG107:AG146" si="90">E107+AC107</f>
        <v>151.88999999999999</v>
      </c>
      <c r="AH107" s="157"/>
      <c r="AI107" s="142">
        <v>755</v>
      </c>
      <c r="AJ107" s="158">
        <f t="shared" ref="AJ107:AJ146" si="91">AE107*AI107</f>
        <v>70924.7</v>
      </c>
      <c r="AK107" s="150">
        <f t="shared" ref="AK107:AK146" si="92">AG107*AI107</f>
        <v>114676.94999999998</v>
      </c>
      <c r="AL107" s="52">
        <f t="shared" ref="AL107:AL146" si="93">AJ107/AD107</f>
        <v>1162.7</v>
      </c>
      <c r="AM107" s="168">
        <f t="shared" ref="AM107:AM146" si="94">AK107/AD107</f>
        <v>1879.9499999999998</v>
      </c>
      <c r="AN107" s="159">
        <v>7.4999999999999997E-2</v>
      </c>
      <c r="AO107" s="158">
        <f t="shared" ref="AO107:AO146" si="95">AJ107*AN107</f>
        <v>5319.3525</v>
      </c>
      <c r="AP107" s="159">
        <v>7.4999999999999997E-2</v>
      </c>
      <c r="AQ107" s="150">
        <f t="shared" ref="AQ107:AQ146" si="96">AK107*AP107</f>
        <v>8600.771249999998</v>
      </c>
      <c r="AR107" s="160">
        <f>AJ107/AD107</f>
        <v>1162.7</v>
      </c>
      <c r="AS107" s="160">
        <f>AK107/AD107</f>
        <v>1879.9499999999998</v>
      </c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</row>
    <row r="108" spans="1:71" ht="19.5" customHeight="1" x14ac:dyDescent="0.15">
      <c r="A108" s="196">
        <v>2</v>
      </c>
      <c r="B108" s="143">
        <v>2</v>
      </c>
      <c r="C108" s="197">
        <v>62</v>
      </c>
      <c r="D108" s="142">
        <v>1.19</v>
      </c>
      <c r="E108" s="154">
        <f t="shared" si="83"/>
        <v>73.78</v>
      </c>
      <c r="F108" s="142">
        <v>0.1</v>
      </c>
      <c r="G108" s="142">
        <v>0.15</v>
      </c>
      <c r="H108" s="142">
        <v>0.2</v>
      </c>
      <c r="I108" s="142">
        <v>0.25</v>
      </c>
      <c r="J108" s="142">
        <v>0.35</v>
      </c>
      <c r="K108" s="154">
        <v>0.15</v>
      </c>
      <c r="L108" s="154">
        <v>0.25</v>
      </c>
      <c r="M108" s="142">
        <v>0.1</v>
      </c>
      <c r="N108" s="142">
        <v>0.2</v>
      </c>
      <c r="O108" s="142">
        <v>0.5</v>
      </c>
      <c r="P108" s="142">
        <v>0.7</v>
      </c>
      <c r="Q108" s="155"/>
      <c r="R108" s="142"/>
      <c r="S108" s="142"/>
      <c r="T108" s="142"/>
      <c r="U108" s="142"/>
      <c r="V108" s="142"/>
      <c r="W108" s="142"/>
      <c r="X108" s="142"/>
      <c r="Y108" s="154">
        <f t="shared" si="84"/>
        <v>21.7</v>
      </c>
      <c r="Z108" s="154">
        <f t="shared" si="85"/>
        <v>31</v>
      </c>
      <c r="AA108" s="154">
        <f t="shared" si="86"/>
        <v>58.9</v>
      </c>
      <c r="AB108" s="154">
        <f t="shared" si="87"/>
        <v>74.399999999999991</v>
      </c>
      <c r="AC108" s="154">
        <f t="shared" si="88"/>
        <v>80.599999999999994</v>
      </c>
      <c r="AD108" s="197">
        <v>62</v>
      </c>
      <c r="AE108" s="156">
        <f t="shared" si="89"/>
        <v>95.48</v>
      </c>
      <c r="AF108" s="143"/>
      <c r="AG108" s="157">
        <f t="shared" si="90"/>
        <v>154.38</v>
      </c>
      <c r="AH108" s="157"/>
      <c r="AI108" s="142">
        <v>755</v>
      </c>
      <c r="AJ108" s="158">
        <f t="shared" si="91"/>
        <v>72087.400000000009</v>
      </c>
      <c r="AK108" s="150">
        <f t="shared" si="92"/>
        <v>116556.9</v>
      </c>
      <c r="AL108" s="52">
        <f t="shared" si="93"/>
        <v>1162.7</v>
      </c>
      <c r="AM108" s="168">
        <f t="shared" si="94"/>
        <v>1879.9499999999998</v>
      </c>
      <c r="AN108" s="159">
        <v>7.4999999999999997E-2</v>
      </c>
      <c r="AO108" s="158">
        <f t="shared" si="95"/>
        <v>5406.5550000000003</v>
      </c>
      <c r="AP108" s="159">
        <v>7.4999999999999997E-2</v>
      </c>
      <c r="AQ108" s="150">
        <f t="shared" si="96"/>
        <v>8741.7674999999999</v>
      </c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</row>
    <row r="109" spans="1:71" ht="19.5" customHeight="1" x14ac:dyDescent="0.15">
      <c r="A109" s="196">
        <v>3</v>
      </c>
      <c r="B109" s="143">
        <v>3</v>
      </c>
      <c r="C109" s="197">
        <v>63</v>
      </c>
      <c r="D109" s="142">
        <v>1.18</v>
      </c>
      <c r="E109" s="154">
        <f t="shared" si="83"/>
        <v>74.339999999999989</v>
      </c>
      <c r="F109" s="142">
        <v>0.1</v>
      </c>
      <c r="G109" s="142">
        <v>0.15</v>
      </c>
      <c r="H109" s="142">
        <v>0.2</v>
      </c>
      <c r="I109" s="142">
        <v>0.25</v>
      </c>
      <c r="J109" s="142">
        <v>0.35</v>
      </c>
      <c r="K109" s="154">
        <v>0.15</v>
      </c>
      <c r="L109" s="154">
        <v>0.25</v>
      </c>
      <c r="M109" s="142">
        <v>0.1</v>
      </c>
      <c r="N109" s="142">
        <v>0.2</v>
      </c>
      <c r="O109" s="142">
        <v>0.5</v>
      </c>
      <c r="P109" s="142">
        <v>0.7</v>
      </c>
      <c r="Q109" s="155"/>
      <c r="R109" s="142"/>
      <c r="S109" s="142"/>
      <c r="T109" s="142"/>
      <c r="U109" s="142"/>
      <c r="V109" s="142"/>
      <c r="W109" s="142"/>
      <c r="X109" s="142"/>
      <c r="Y109" s="154">
        <f t="shared" si="84"/>
        <v>22.049999999999997</v>
      </c>
      <c r="Z109" s="154">
        <f t="shared" si="85"/>
        <v>31.5</v>
      </c>
      <c r="AA109" s="154">
        <f t="shared" si="86"/>
        <v>59.849999999999994</v>
      </c>
      <c r="AB109" s="154">
        <f t="shared" si="87"/>
        <v>75.599999999999994</v>
      </c>
      <c r="AC109" s="154">
        <f t="shared" si="88"/>
        <v>81.899999999999991</v>
      </c>
      <c r="AD109" s="197">
        <v>63</v>
      </c>
      <c r="AE109" s="156">
        <f t="shared" si="89"/>
        <v>96.389999999999986</v>
      </c>
      <c r="AF109" s="143"/>
      <c r="AG109" s="157">
        <f t="shared" si="90"/>
        <v>156.23999999999998</v>
      </c>
      <c r="AH109" s="157"/>
      <c r="AI109" s="142">
        <v>755</v>
      </c>
      <c r="AJ109" s="158">
        <f t="shared" si="91"/>
        <v>72774.449999999983</v>
      </c>
      <c r="AK109" s="150">
        <f t="shared" si="92"/>
        <v>117961.19999999998</v>
      </c>
      <c r="AL109" s="52">
        <f t="shared" si="93"/>
        <v>1155.1499999999996</v>
      </c>
      <c r="AM109" s="168">
        <f t="shared" si="94"/>
        <v>1872.3999999999996</v>
      </c>
      <c r="AN109" s="159">
        <v>7.4999999999999997E-2</v>
      </c>
      <c r="AO109" s="158">
        <f t="shared" si="95"/>
        <v>5458.0837499999989</v>
      </c>
      <c r="AP109" s="159">
        <v>7.4999999999999997E-2</v>
      </c>
      <c r="AQ109" s="150">
        <f t="shared" si="96"/>
        <v>8847.0899999999983</v>
      </c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</row>
    <row r="110" spans="1:71" ht="19.5" customHeight="1" x14ac:dyDescent="0.15">
      <c r="A110" s="196">
        <v>4</v>
      </c>
      <c r="B110" s="143">
        <v>4</v>
      </c>
      <c r="C110" s="197">
        <v>64</v>
      </c>
      <c r="D110" s="142">
        <v>1.18</v>
      </c>
      <c r="E110" s="154">
        <f t="shared" si="83"/>
        <v>75.52</v>
      </c>
      <c r="F110" s="142">
        <v>0.1</v>
      </c>
      <c r="G110" s="142">
        <v>0.15</v>
      </c>
      <c r="H110" s="142">
        <v>0.2</v>
      </c>
      <c r="I110" s="142">
        <v>0.25</v>
      </c>
      <c r="J110" s="142">
        <v>0.35</v>
      </c>
      <c r="K110" s="154">
        <v>0.15</v>
      </c>
      <c r="L110" s="154">
        <v>0.25</v>
      </c>
      <c r="M110" s="142">
        <v>0.1</v>
      </c>
      <c r="N110" s="142">
        <v>0.2</v>
      </c>
      <c r="O110" s="142">
        <v>0.5</v>
      </c>
      <c r="P110" s="142">
        <v>0.7</v>
      </c>
      <c r="Q110" s="155"/>
      <c r="R110" s="142"/>
      <c r="S110" s="142"/>
      <c r="T110" s="142"/>
      <c r="U110" s="142"/>
      <c r="V110" s="142"/>
      <c r="W110" s="142"/>
      <c r="X110" s="142"/>
      <c r="Y110" s="154">
        <f t="shared" si="84"/>
        <v>22.4</v>
      </c>
      <c r="Z110" s="154">
        <f t="shared" si="85"/>
        <v>32</v>
      </c>
      <c r="AA110" s="154">
        <f t="shared" si="86"/>
        <v>60.8</v>
      </c>
      <c r="AB110" s="154">
        <f t="shared" si="87"/>
        <v>76.8</v>
      </c>
      <c r="AC110" s="154">
        <f t="shared" si="88"/>
        <v>83.199999999999989</v>
      </c>
      <c r="AD110" s="197">
        <v>64</v>
      </c>
      <c r="AE110" s="156">
        <f t="shared" si="89"/>
        <v>97.919999999999987</v>
      </c>
      <c r="AF110" s="143"/>
      <c r="AG110" s="157">
        <f t="shared" si="90"/>
        <v>158.71999999999997</v>
      </c>
      <c r="AH110" s="157"/>
      <c r="AI110" s="142">
        <v>755</v>
      </c>
      <c r="AJ110" s="158">
        <f t="shared" si="91"/>
        <v>73929.599999999991</v>
      </c>
      <c r="AK110" s="150">
        <f t="shared" si="92"/>
        <v>119833.59999999998</v>
      </c>
      <c r="AL110" s="52">
        <f t="shared" si="93"/>
        <v>1155.1499999999999</v>
      </c>
      <c r="AM110" s="168">
        <f t="shared" si="94"/>
        <v>1872.3999999999996</v>
      </c>
      <c r="AN110" s="159">
        <v>7.4999999999999997E-2</v>
      </c>
      <c r="AO110" s="158">
        <f t="shared" si="95"/>
        <v>5544.7199999999993</v>
      </c>
      <c r="AP110" s="159">
        <v>7.4999999999999997E-2</v>
      </c>
      <c r="AQ110" s="150">
        <f t="shared" si="96"/>
        <v>8987.5199999999986</v>
      </c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</row>
    <row r="111" spans="1:71" ht="19.5" customHeight="1" x14ac:dyDescent="0.15">
      <c r="A111" s="196">
        <v>5</v>
      </c>
      <c r="B111" s="143">
        <v>5</v>
      </c>
      <c r="C111" s="197">
        <v>65</v>
      </c>
      <c r="D111" s="142">
        <v>1.17</v>
      </c>
      <c r="E111" s="154">
        <f t="shared" si="83"/>
        <v>76.05</v>
      </c>
      <c r="F111" s="142">
        <v>0.1</v>
      </c>
      <c r="G111" s="142">
        <v>0.15</v>
      </c>
      <c r="H111" s="142">
        <v>0.2</v>
      </c>
      <c r="I111" s="142">
        <v>0.25</v>
      </c>
      <c r="J111" s="142">
        <v>0.35</v>
      </c>
      <c r="K111" s="154">
        <v>0.15</v>
      </c>
      <c r="L111" s="154">
        <v>0.25</v>
      </c>
      <c r="M111" s="142">
        <v>0.1</v>
      </c>
      <c r="N111" s="142">
        <v>0.2</v>
      </c>
      <c r="O111" s="142">
        <v>0.5</v>
      </c>
      <c r="P111" s="142">
        <v>0.7</v>
      </c>
      <c r="Q111" s="155"/>
      <c r="R111" s="142"/>
      <c r="S111" s="142"/>
      <c r="T111" s="142"/>
      <c r="U111" s="142"/>
      <c r="V111" s="142"/>
      <c r="W111" s="142"/>
      <c r="X111" s="142"/>
      <c r="Y111" s="154">
        <f t="shared" si="84"/>
        <v>22.75</v>
      </c>
      <c r="Z111" s="154">
        <f t="shared" si="85"/>
        <v>32.5</v>
      </c>
      <c r="AA111" s="154">
        <f t="shared" si="86"/>
        <v>61.75</v>
      </c>
      <c r="AB111" s="154">
        <f t="shared" si="87"/>
        <v>78</v>
      </c>
      <c r="AC111" s="154">
        <f t="shared" si="88"/>
        <v>84.499999999999986</v>
      </c>
      <c r="AD111" s="197">
        <v>65</v>
      </c>
      <c r="AE111" s="156">
        <f t="shared" si="89"/>
        <v>98.8</v>
      </c>
      <c r="AF111" s="143"/>
      <c r="AG111" s="157">
        <f t="shared" si="90"/>
        <v>160.54999999999998</v>
      </c>
      <c r="AH111" s="157"/>
      <c r="AI111" s="142">
        <v>755</v>
      </c>
      <c r="AJ111" s="158">
        <f t="shared" si="91"/>
        <v>74594</v>
      </c>
      <c r="AK111" s="150">
        <f t="shared" si="92"/>
        <v>121215.24999999999</v>
      </c>
      <c r="AL111" s="52">
        <f t="shared" si="93"/>
        <v>1147.5999999999999</v>
      </c>
      <c r="AM111" s="168">
        <f t="shared" si="94"/>
        <v>1864.8499999999997</v>
      </c>
      <c r="AN111" s="159">
        <v>7.4999999999999997E-2</v>
      </c>
      <c r="AO111" s="158">
        <f t="shared" si="95"/>
        <v>5594.55</v>
      </c>
      <c r="AP111" s="159">
        <v>7.4999999999999997E-2</v>
      </c>
      <c r="AQ111" s="150">
        <f t="shared" si="96"/>
        <v>9091.1437499999993</v>
      </c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</row>
    <row r="112" spans="1:71" ht="19.5" customHeight="1" x14ac:dyDescent="0.15">
      <c r="A112" s="196">
        <v>6</v>
      </c>
      <c r="B112" s="143">
        <v>6</v>
      </c>
      <c r="C112" s="197">
        <v>66</v>
      </c>
      <c r="D112" s="142">
        <v>1.17</v>
      </c>
      <c r="E112" s="154">
        <f t="shared" si="83"/>
        <v>77.22</v>
      </c>
      <c r="F112" s="142">
        <v>0.1</v>
      </c>
      <c r="G112" s="142">
        <v>0.15</v>
      </c>
      <c r="H112" s="142">
        <v>0.2</v>
      </c>
      <c r="I112" s="142">
        <v>0.25</v>
      </c>
      <c r="J112" s="142">
        <v>0.35</v>
      </c>
      <c r="K112" s="154">
        <v>0.15</v>
      </c>
      <c r="L112" s="154">
        <v>0.25</v>
      </c>
      <c r="M112" s="142">
        <v>0.1</v>
      </c>
      <c r="N112" s="142">
        <v>0.2</v>
      </c>
      <c r="O112" s="142">
        <v>0.5</v>
      </c>
      <c r="P112" s="142">
        <v>0.7</v>
      </c>
      <c r="Q112" s="155"/>
      <c r="R112" s="142"/>
      <c r="S112" s="142"/>
      <c r="T112" s="142"/>
      <c r="U112" s="142"/>
      <c r="V112" s="142"/>
      <c r="W112" s="142"/>
      <c r="X112" s="142"/>
      <c r="Y112" s="154">
        <f t="shared" si="84"/>
        <v>23.099999999999998</v>
      </c>
      <c r="Z112" s="154">
        <f t="shared" si="85"/>
        <v>33</v>
      </c>
      <c r="AA112" s="154">
        <f t="shared" si="86"/>
        <v>62.699999999999996</v>
      </c>
      <c r="AB112" s="154">
        <f t="shared" si="87"/>
        <v>79.2</v>
      </c>
      <c r="AC112" s="154">
        <f t="shared" si="88"/>
        <v>85.799999999999983</v>
      </c>
      <c r="AD112" s="197">
        <v>66</v>
      </c>
      <c r="AE112" s="156">
        <f t="shared" si="89"/>
        <v>100.32</v>
      </c>
      <c r="AF112" s="143"/>
      <c r="AG112" s="157">
        <f t="shared" si="90"/>
        <v>163.01999999999998</v>
      </c>
      <c r="AH112" s="157"/>
      <c r="AI112" s="142">
        <v>755</v>
      </c>
      <c r="AJ112" s="158">
        <f t="shared" si="91"/>
        <v>75741.599999999991</v>
      </c>
      <c r="AK112" s="150">
        <f t="shared" si="92"/>
        <v>123080.09999999999</v>
      </c>
      <c r="AL112" s="52">
        <f t="shared" si="93"/>
        <v>1147.5999999999999</v>
      </c>
      <c r="AM112" s="168">
        <f t="shared" si="94"/>
        <v>1864.85</v>
      </c>
      <c r="AN112" s="159">
        <v>7.4999999999999997E-2</v>
      </c>
      <c r="AO112" s="158">
        <f t="shared" si="95"/>
        <v>5680.619999999999</v>
      </c>
      <c r="AP112" s="159">
        <v>7.4999999999999997E-2</v>
      </c>
      <c r="AQ112" s="150">
        <f t="shared" si="96"/>
        <v>9231.0074999999997</v>
      </c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</row>
    <row r="113" spans="1:71" ht="19.5" customHeight="1" x14ac:dyDescent="0.15">
      <c r="A113" s="196">
        <v>7</v>
      </c>
      <c r="B113" s="143">
        <v>7</v>
      </c>
      <c r="C113" s="197">
        <v>67</v>
      </c>
      <c r="D113" s="142">
        <v>1.1599999999999999</v>
      </c>
      <c r="E113" s="154">
        <f t="shared" si="83"/>
        <v>77.72</v>
      </c>
      <c r="F113" s="142">
        <v>0.1</v>
      </c>
      <c r="G113" s="142">
        <v>0.15</v>
      </c>
      <c r="H113" s="142">
        <v>0.2</v>
      </c>
      <c r="I113" s="142">
        <v>0.25</v>
      </c>
      <c r="J113" s="142">
        <v>0.35</v>
      </c>
      <c r="K113" s="154">
        <v>0.15</v>
      </c>
      <c r="L113" s="154">
        <v>0.25</v>
      </c>
      <c r="M113" s="142">
        <v>0.1</v>
      </c>
      <c r="N113" s="142">
        <v>0.2</v>
      </c>
      <c r="O113" s="142">
        <v>0.5</v>
      </c>
      <c r="P113" s="142">
        <v>0.7</v>
      </c>
      <c r="Q113" s="155"/>
      <c r="R113" s="142"/>
      <c r="S113" s="142"/>
      <c r="T113" s="142"/>
      <c r="U113" s="142"/>
      <c r="V113" s="142"/>
      <c r="W113" s="142"/>
      <c r="X113" s="142"/>
      <c r="Y113" s="154">
        <f t="shared" si="84"/>
        <v>23.45</v>
      </c>
      <c r="Z113" s="154">
        <f t="shared" si="85"/>
        <v>33.5</v>
      </c>
      <c r="AA113" s="154">
        <f t="shared" si="86"/>
        <v>63.65</v>
      </c>
      <c r="AB113" s="154">
        <f t="shared" si="87"/>
        <v>80.399999999999991</v>
      </c>
      <c r="AC113" s="154">
        <f t="shared" si="88"/>
        <v>87.1</v>
      </c>
      <c r="AD113" s="197">
        <v>67</v>
      </c>
      <c r="AE113" s="156">
        <f t="shared" si="89"/>
        <v>101.17</v>
      </c>
      <c r="AF113" s="143"/>
      <c r="AG113" s="157">
        <f t="shared" si="90"/>
        <v>164.82</v>
      </c>
      <c r="AH113" s="157"/>
      <c r="AI113" s="142">
        <v>755</v>
      </c>
      <c r="AJ113" s="158">
        <f t="shared" si="91"/>
        <v>76383.350000000006</v>
      </c>
      <c r="AK113" s="150">
        <f t="shared" si="92"/>
        <v>124439.09999999999</v>
      </c>
      <c r="AL113" s="52">
        <f t="shared" si="93"/>
        <v>1140.0500000000002</v>
      </c>
      <c r="AM113" s="168">
        <f t="shared" si="94"/>
        <v>1857.3</v>
      </c>
      <c r="AN113" s="159">
        <v>7.4999999999999997E-2</v>
      </c>
      <c r="AO113" s="158">
        <f t="shared" si="95"/>
        <v>5728.7512500000003</v>
      </c>
      <c r="AP113" s="159">
        <v>7.4999999999999997E-2</v>
      </c>
      <c r="AQ113" s="150">
        <f t="shared" si="96"/>
        <v>9332.932499999999</v>
      </c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</row>
    <row r="114" spans="1:71" ht="19.5" customHeight="1" x14ac:dyDescent="0.15">
      <c r="A114" s="196">
        <v>8</v>
      </c>
      <c r="B114" s="143">
        <v>8</v>
      </c>
      <c r="C114" s="197">
        <v>68</v>
      </c>
      <c r="D114" s="142">
        <v>1.1599999999999999</v>
      </c>
      <c r="E114" s="154">
        <f t="shared" si="83"/>
        <v>78.88</v>
      </c>
      <c r="F114" s="142">
        <v>0.1</v>
      </c>
      <c r="G114" s="142">
        <v>0.15</v>
      </c>
      <c r="H114" s="142">
        <v>0.2</v>
      </c>
      <c r="I114" s="142">
        <v>0.25</v>
      </c>
      <c r="J114" s="142">
        <v>0.35</v>
      </c>
      <c r="K114" s="154">
        <v>0.15</v>
      </c>
      <c r="L114" s="154">
        <v>0.25</v>
      </c>
      <c r="M114" s="142">
        <v>0.1</v>
      </c>
      <c r="N114" s="142">
        <v>0.2</v>
      </c>
      <c r="O114" s="142">
        <v>0.5</v>
      </c>
      <c r="P114" s="142">
        <v>0.7</v>
      </c>
      <c r="Q114" s="155"/>
      <c r="R114" s="142"/>
      <c r="S114" s="142"/>
      <c r="T114" s="142"/>
      <c r="U114" s="142"/>
      <c r="V114" s="142"/>
      <c r="W114" s="142"/>
      <c r="X114" s="142"/>
      <c r="Y114" s="154">
        <f t="shared" si="84"/>
        <v>23.799999999999997</v>
      </c>
      <c r="Z114" s="154">
        <f t="shared" si="85"/>
        <v>34</v>
      </c>
      <c r="AA114" s="154">
        <f t="shared" si="86"/>
        <v>64.599999999999994</v>
      </c>
      <c r="AB114" s="154">
        <f t="shared" si="87"/>
        <v>81.599999999999994</v>
      </c>
      <c r="AC114" s="154">
        <f t="shared" si="88"/>
        <v>88.399999999999991</v>
      </c>
      <c r="AD114" s="197">
        <v>68</v>
      </c>
      <c r="AE114" s="156">
        <f t="shared" si="89"/>
        <v>102.67999999999999</v>
      </c>
      <c r="AF114" s="143"/>
      <c r="AG114" s="157">
        <f t="shared" si="90"/>
        <v>167.27999999999997</v>
      </c>
      <c r="AH114" s="157"/>
      <c r="AI114" s="142">
        <v>755</v>
      </c>
      <c r="AJ114" s="158">
        <f t="shared" si="91"/>
        <v>77523.399999999994</v>
      </c>
      <c r="AK114" s="150">
        <f t="shared" si="92"/>
        <v>126296.39999999998</v>
      </c>
      <c r="AL114" s="52">
        <f t="shared" si="93"/>
        <v>1140.05</v>
      </c>
      <c r="AM114" s="168">
        <f t="shared" si="94"/>
        <v>1857.2999999999997</v>
      </c>
      <c r="AN114" s="159">
        <v>7.4999999999999997E-2</v>
      </c>
      <c r="AO114" s="158">
        <f t="shared" si="95"/>
        <v>5814.2549999999992</v>
      </c>
      <c r="AP114" s="159">
        <v>7.4999999999999997E-2</v>
      </c>
      <c r="AQ114" s="150">
        <f t="shared" si="96"/>
        <v>9472.2299999999977</v>
      </c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</row>
    <row r="115" spans="1:71" ht="19.5" customHeight="1" x14ac:dyDescent="0.15">
      <c r="A115" s="196">
        <v>9</v>
      </c>
      <c r="B115" s="143">
        <v>9</v>
      </c>
      <c r="C115" s="197">
        <v>69</v>
      </c>
      <c r="D115" s="142">
        <v>1.1499999999999999</v>
      </c>
      <c r="E115" s="154">
        <f t="shared" si="83"/>
        <v>79.349999999999994</v>
      </c>
      <c r="F115" s="142">
        <v>0.1</v>
      </c>
      <c r="G115" s="142">
        <v>0.15</v>
      </c>
      <c r="H115" s="142">
        <v>0.2</v>
      </c>
      <c r="I115" s="142">
        <v>0.25</v>
      </c>
      <c r="J115" s="142">
        <v>0.35</v>
      </c>
      <c r="K115" s="154">
        <v>0.15</v>
      </c>
      <c r="L115" s="154">
        <v>0.25</v>
      </c>
      <c r="M115" s="142">
        <v>0.1</v>
      </c>
      <c r="N115" s="142">
        <v>0.2</v>
      </c>
      <c r="O115" s="142">
        <v>0.5</v>
      </c>
      <c r="P115" s="142">
        <v>0.7</v>
      </c>
      <c r="Q115" s="155"/>
      <c r="R115" s="142"/>
      <c r="S115" s="142"/>
      <c r="T115" s="142"/>
      <c r="U115" s="142"/>
      <c r="V115" s="142"/>
      <c r="W115" s="142"/>
      <c r="X115" s="142"/>
      <c r="Y115" s="154">
        <f t="shared" si="84"/>
        <v>24.15</v>
      </c>
      <c r="Z115" s="154">
        <f t="shared" si="85"/>
        <v>34.5</v>
      </c>
      <c r="AA115" s="154">
        <f t="shared" si="86"/>
        <v>65.55</v>
      </c>
      <c r="AB115" s="154">
        <f t="shared" si="87"/>
        <v>82.8</v>
      </c>
      <c r="AC115" s="154">
        <f t="shared" si="88"/>
        <v>89.699999999999989</v>
      </c>
      <c r="AD115" s="197">
        <v>69</v>
      </c>
      <c r="AE115" s="156">
        <f t="shared" si="89"/>
        <v>103.5</v>
      </c>
      <c r="AF115" s="143"/>
      <c r="AG115" s="157">
        <f t="shared" si="90"/>
        <v>169.04999999999998</v>
      </c>
      <c r="AH115" s="157"/>
      <c r="AI115" s="142">
        <v>755</v>
      </c>
      <c r="AJ115" s="158">
        <f t="shared" si="91"/>
        <v>78142.5</v>
      </c>
      <c r="AK115" s="150">
        <f t="shared" si="92"/>
        <v>127632.74999999999</v>
      </c>
      <c r="AL115" s="52">
        <f t="shared" si="93"/>
        <v>1132.5</v>
      </c>
      <c r="AM115" s="168">
        <f t="shared" si="94"/>
        <v>1849.7499999999998</v>
      </c>
      <c r="AN115" s="159">
        <v>7.4999999999999997E-2</v>
      </c>
      <c r="AO115" s="158">
        <f t="shared" si="95"/>
        <v>5860.6875</v>
      </c>
      <c r="AP115" s="159">
        <v>7.4999999999999997E-2</v>
      </c>
      <c r="AQ115" s="150">
        <f t="shared" si="96"/>
        <v>9572.4562499999993</v>
      </c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</row>
    <row r="116" spans="1:71" ht="19.5" customHeight="1" x14ac:dyDescent="0.15">
      <c r="A116" s="196">
        <v>10</v>
      </c>
      <c r="B116" s="143">
        <v>10</v>
      </c>
      <c r="C116" s="197">
        <v>70</v>
      </c>
      <c r="D116" s="142">
        <v>1.1499999999999999</v>
      </c>
      <c r="E116" s="154">
        <f t="shared" si="83"/>
        <v>80.5</v>
      </c>
      <c r="F116" s="142">
        <v>0.1</v>
      </c>
      <c r="G116" s="142">
        <v>0.15</v>
      </c>
      <c r="H116" s="142">
        <v>0.2</v>
      </c>
      <c r="I116" s="142">
        <v>0.25</v>
      </c>
      <c r="J116" s="142">
        <v>0.35</v>
      </c>
      <c r="K116" s="154">
        <v>0.15</v>
      </c>
      <c r="L116" s="154">
        <v>0.25</v>
      </c>
      <c r="M116" s="142">
        <v>0.1</v>
      </c>
      <c r="N116" s="142">
        <v>0.2</v>
      </c>
      <c r="O116" s="142">
        <v>0.5</v>
      </c>
      <c r="P116" s="142">
        <v>0.7</v>
      </c>
      <c r="Q116" s="155"/>
      <c r="R116" s="142"/>
      <c r="S116" s="142"/>
      <c r="T116" s="142"/>
      <c r="U116" s="142"/>
      <c r="V116" s="142"/>
      <c r="W116" s="142"/>
      <c r="X116" s="142"/>
      <c r="Y116" s="154">
        <f t="shared" si="84"/>
        <v>24.5</v>
      </c>
      <c r="Z116" s="154">
        <f t="shared" si="85"/>
        <v>35</v>
      </c>
      <c r="AA116" s="154">
        <f t="shared" si="86"/>
        <v>66.5</v>
      </c>
      <c r="AB116" s="154">
        <f t="shared" si="87"/>
        <v>84</v>
      </c>
      <c r="AC116" s="154">
        <f t="shared" si="88"/>
        <v>90.999999999999986</v>
      </c>
      <c r="AD116" s="197">
        <v>70</v>
      </c>
      <c r="AE116" s="156">
        <f t="shared" si="89"/>
        <v>105</v>
      </c>
      <c r="AF116" s="143"/>
      <c r="AG116" s="157">
        <f t="shared" si="90"/>
        <v>171.5</v>
      </c>
      <c r="AH116" s="157"/>
      <c r="AI116" s="142">
        <v>755</v>
      </c>
      <c r="AJ116" s="158">
        <f t="shared" si="91"/>
        <v>79275</v>
      </c>
      <c r="AK116" s="150">
        <f t="shared" si="92"/>
        <v>129482.5</v>
      </c>
      <c r="AL116" s="52">
        <f t="shared" si="93"/>
        <v>1132.5</v>
      </c>
      <c r="AM116" s="168">
        <f t="shared" si="94"/>
        <v>1849.75</v>
      </c>
      <c r="AN116" s="159">
        <v>7.4999999999999997E-2</v>
      </c>
      <c r="AO116" s="158">
        <f t="shared" si="95"/>
        <v>5945.625</v>
      </c>
      <c r="AP116" s="159">
        <v>7.4999999999999997E-2</v>
      </c>
      <c r="AQ116" s="150">
        <f t="shared" si="96"/>
        <v>9711.1875</v>
      </c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</row>
    <row r="117" spans="1:71" ht="19.5" customHeight="1" x14ac:dyDescent="0.15">
      <c r="A117" s="196">
        <v>11</v>
      </c>
      <c r="B117" s="143">
        <v>11</v>
      </c>
      <c r="C117" s="197">
        <v>71</v>
      </c>
      <c r="D117" s="142">
        <v>1.1399999999999999</v>
      </c>
      <c r="E117" s="154">
        <f t="shared" si="83"/>
        <v>80.94</v>
      </c>
      <c r="F117" s="142">
        <v>0.1</v>
      </c>
      <c r="G117" s="142">
        <v>0.15</v>
      </c>
      <c r="H117" s="142">
        <v>0.2</v>
      </c>
      <c r="I117" s="142">
        <v>0.25</v>
      </c>
      <c r="J117" s="142">
        <v>0.35</v>
      </c>
      <c r="K117" s="154">
        <v>0.15</v>
      </c>
      <c r="L117" s="154">
        <v>0.25</v>
      </c>
      <c r="M117" s="142">
        <v>0.1</v>
      </c>
      <c r="N117" s="142">
        <v>0.2</v>
      </c>
      <c r="O117" s="142">
        <v>0.5</v>
      </c>
      <c r="P117" s="142">
        <v>0.7</v>
      </c>
      <c r="Q117" s="155"/>
      <c r="R117" s="142"/>
      <c r="S117" s="142"/>
      <c r="T117" s="142"/>
      <c r="U117" s="142"/>
      <c r="V117" s="142"/>
      <c r="W117" s="142"/>
      <c r="X117" s="142"/>
      <c r="Y117" s="154">
        <f t="shared" si="84"/>
        <v>24.849999999999998</v>
      </c>
      <c r="Z117" s="154">
        <f t="shared" si="85"/>
        <v>35.5</v>
      </c>
      <c r="AA117" s="154">
        <f t="shared" si="86"/>
        <v>67.45</v>
      </c>
      <c r="AB117" s="154">
        <f t="shared" si="87"/>
        <v>85.2</v>
      </c>
      <c r="AC117" s="154">
        <f t="shared" si="88"/>
        <v>92.299999999999983</v>
      </c>
      <c r="AD117" s="197">
        <v>71</v>
      </c>
      <c r="AE117" s="156">
        <f t="shared" si="89"/>
        <v>105.78999999999999</v>
      </c>
      <c r="AF117" s="143"/>
      <c r="AG117" s="157">
        <f t="shared" si="90"/>
        <v>173.23999999999998</v>
      </c>
      <c r="AH117" s="157"/>
      <c r="AI117" s="142">
        <v>755</v>
      </c>
      <c r="AJ117" s="158">
        <f t="shared" si="91"/>
        <v>79871.45</v>
      </c>
      <c r="AK117" s="150">
        <f t="shared" si="92"/>
        <v>130796.19999999998</v>
      </c>
      <c r="AL117" s="52">
        <f t="shared" si="93"/>
        <v>1124.95</v>
      </c>
      <c r="AM117" s="168">
        <f t="shared" si="94"/>
        <v>1842.1999999999998</v>
      </c>
      <c r="AN117" s="159">
        <v>7.4999999999999997E-2</v>
      </c>
      <c r="AO117" s="158">
        <f t="shared" si="95"/>
        <v>5990.3587499999994</v>
      </c>
      <c r="AP117" s="159">
        <v>7.4999999999999997E-2</v>
      </c>
      <c r="AQ117" s="150">
        <f t="shared" si="96"/>
        <v>9809.7149999999983</v>
      </c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</row>
    <row r="118" spans="1:71" ht="19.5" customHeight="1" x14ac:dyDescent="0.15">
      <c r="A118" s="196">
        <v>12</v>
      </c>
      <c r="B118" s="143">
        <v>12</v>
      </c>
      <c r="C118" s="197">
        <v>72</v>
      </c>
      <c r="D118" s="142">
        <v>1.1399999999999999</v>
      </c>
      <c r="E118" s="154">
        <f t="shared" si="83"/>
        <v>82.08</v>
      </c>
      <c r="F118" s="142">
        <v>0.1</v>
      </c>
      <c r="G118" s="142">
        <v>0.15</v>
      </c>
      <c r="H118" s="142">
        <v>0.2</v>
      </c>
      <c r="I118" s="142">
        <v>0.25</v>
      </c>
      <c r="J118" s="142">
        <v>0.35</v>
      </c>
      <c r="K118" s="154">
        <v>0.15</v>
      </c>
      <c r="L118" s="154">
        <v>0.25</v>
      </c>
      <c r="M118" s="142">
        <v>0.1</v>
      </c>
      <c r="N118" s="142">
        <v>0.2</v>
      </c>
      <c r="O118" s="142">
        <v>0.5</v>
      </c>
      <c r="P118" s="142">
        <v>0.7</v>
      </c>
      <c r="Q118" s="155"/>
      <c r="R118" s="142"/>
      <c r="S118" s="142"/>
      <c r="T118" s="142"/>
      <c r="U118" s="142"/>
      <c r="V118" s="142"/>
      <c r="W118" s="142"/>
      <c r="X118" s="142"/>
      <c r="Y118" s="154">
        <f t="shared" si="84"/>
        <v>25.2</v>
      </c>
      <c r="Z118" s="154">
        <f t="shared" si="85"/>
        <v>36</v>
      </c>
      <c r="AA118" s="154">
        <f t="shared" si="86"/>
        <v>68.399999999999991</v>
      </c>
      <c r="AB118" s="154">
        <f t="shared" si="87"/>
        <v>86.399999999999991</v>
      </c>
      <c r="AC118" s="154">
        <f t="shared" si="88"/>
        <v>93.6</v>
      </c>
      <c r="AD118" s="197">
        <v>72</v>
      </c>
      <c r="AE118" s="156">
        <f t="shared" si="89"/>
        <v>107.28</v>
      </c>
      <c r="AF118" s="143"/>
      <c r="AG118" s="157">
        <f t="shared" si="90"/>
        <v>175.68</v>
      </c>
      <c r="AH118" s="157"/>
      <c r="AI118" s="142">
        <v>755</v>
      </c>
      <c r="AJ118" s="158">
        <f t="shared" si="91"/>
        <v>80996.399999999994</v>
      </c>
      <c r="AK118" s="150">
        <f t="shared" si="92"/>
        <v>132638.39999999999</v>
      </c>
      <c r="AL118" s="52">
        <f t="shared" si="93"/>
        <v>1124.9499999999998</v>
      </c>
      <c r="AM118" s="168">
        <f t="shared" si="94"/>
        <v>1842.1999999999998</v>
      </c>
      <c r="AN118" s="159">
        <v>7.4999999999999997E-2</v>
      </c>
      <c r="AO118" s="158">
        <f t="shared" si="95"/>
        <v>6074.73</v>
      </c>
      <c r="AP118" s="159">
        <v>7.4999999999999997E-2</v>
      </c>
      <c r="AQ118" s="150">
        <f t="shared" si="96"/>
        <v>9947.8799999999992</v>
      </c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</row>
    <row r="119" spans="1:71" ht="19.5" customHeight="1" x14ac:dyDescent="0.15">
      <c r="A119" s="196">
        <v>13</v>
      </c>
      <c r="B119" s="143">
        <v>13</v>
      </c>
      <c r="C119" s="197">
        <v>73</v>
      </c>
      <c r="D119" s="142">
        <v>1.1299999999999999</v>
      </c>
      <c r="E119" s="154">
        <f t="shared" si="83"/>
        <v>82.49</v>
      </c>
      <c r="F119" s="142">
        <v>0.1</v>
      </c>
      <c r="G119" s="142">
        <v>0.15</v>
      </c>
      <c r="H119" s="142">
        <v>0.2</v>
      </c>
      <c r="I119" s="142">
        <v>0.25</v>
      </c>
      <c r="J119" s="142">
        <v>0.35</v>
      </c>
      <c r="K119" s="154">
        <v>0.15</v>
      </c>
      <c r="L119" s="154">
        <v>0.25</v>
      </c>
      <c r="M119" s="142">
        <v>0.1</v>
      </c>
      <c r="N119" s="142">
        <v>0.2</v>
      </c>
      <c r="O119" s="142">
        <v>0.5</v>
      </c>
      <c r="P119" s="142">
        <v>0.7</v>
      </c>
      <c r="Q119" s="155"/>
      <c r="R119" s="142"/>
      <c r="S119" s="142"/>
      <c r="T119" s="142"/>
      <c r="U119" s="142"/>
      <c r="V119" s="142"/>
      <c r="W119" s="142"/>
      <c r="X119" s="142"/>
      <c r="Y119" s="154">
        <f t="shared" si="84"/>
        <v>25.549999999999997</v>
      </c>
      <c r="Z119" s="154">
        <f t="shared" si="85"/>
        <v>36.5</v>
      </c>
      <c r="AA119" s="154">
        <f t="shared" si="86"/>
        <v>69.349999999999994</v>
      </c>
      <c r="AB119" s="154">
        <f t="shared" si="87"/>
        <v>87.6</v>
      </c>
      <c r="AC119" s="154">
        <f t="shared" si="88"/>
        <v>94.899999999999991</v>
      </c>
      <c r="AD119" s="197">
        <v>73</v>
      </c>
      <c r="AE119" s="156">
        <f t="shared" si="89"/>
        <v>108.03999999999999</v>
      </c>
      <c r="AF119" s="143"/>
      <c r="AG119" s="157">
        <f t="shared" si="90"/>
        <v>177.39</v>
      </c>
      <c r="AH119" s="157"/>
      <c r="AI119" s="142">
        <v>755</v>
      </c>
      <c r="AJ119" s="158">
        <f t="shared" si="91"/>
        <v>81570.2</v>
      </c>
      <c r="AK119" s="150">
        <f t="shared" si="92"/>
        <v>133929.44999999998</v>
      </c>
      <c r="AL119" s="52">
        <f t="shared" si="93"/>
        <v>1117.3999999999999</v>
      </c>
      <c r="AM119" s="168">
        <f t="shared" si="94"/>
        <v>1834.6499999999999</v>
      </c>
      <c r="AN119" s="159">
        <v>7.4999999999999997E-2</v>
      </c>
      <c r="AO119" s="158">
        <f t="shared" si="95"/>
        <v>6117.7649999999994</v>
      </c>
      <c r="AP119" s="159">
        <v>7.4999999999999997E-2</v>
      </c>
      <c r="AQ119" s="150">
        <f t="shared" si="96"/>
        <v>10044.708749999998</v>
      </c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</row>
    <row r="120" spans="1:71" ht="19.5" customHeight="1" x14ac:dyDescent="0.15">
      <c r="A120" s="196">
        <v>14</v>
      </c>
      <c r="B120" s="143">
        <v>14</v>
      </c>
      <c r="C120" s="197">
        <v>74</v>
      </c>
      <c r="D120" s="142">
        <v>1.1299999999999999</v>
      </c>
      <c r="E120" s="154">
        <f t="shared" si="83"/>
        <v>83.61999999999999</v>
      </c>
      <c r="F120" s="142">
        <v>0.1</v>
      </c>
      <c r="G120" s="142">
        <v>0.15</v>
      </c>
      <c r="H120" s="142">
        <v>0.2</v>
      </c>
      <c r="I120" s="142">
        <v>0.25</v>
      </c>
      <c r="J120" s="142">
        <v>0.35</v>
      </c>
      <c r="K120" s="154">
        <v>0.15</v>
      </c>
      <c r="L120" s="154">
        <v>0.25</v>
      </c>
      <c r="M120" s="142">
        <v>0.1</v>
      </c>
      <c r="N120" s="142">
        <v>0.2</v>
      </c>
      <c r="O120" s="142">
        <v>0.5</v>
      </c>
      <c r="P120" s="142">
        <v>0.7</v>
      </c>
      <c r="Q120" s="155"/>
      <c r="R120" s="142"/>
      <c r="S120" s="142"/>
      <c r="T120" s="142"/>
      <c r="U120" s="142"/>
      <c r="V120" s="142"/>
      <c r="W120" s="142"/>
      <c r="X120" s="142"/>
      <c r="Y120" s="154">
        <f t="shared" si="84"/>
        <v>25.9</v>
      </c>
      <c r="Z120" s="154">
        <f t="shared" si="85"/>
        <v>37</v>
      </c>
      <c r="AA120" s="154">
        <f t="shared" si="86"/>
        <v>70.3</v>
      </c>
      <c r="AB120" s="154">
        <f t="shared" si="87"/>
        <v>88.8</v>
      </c>
      <c r="AC120" s="154">
        <f t="shared" si="88"/>
        <v>96.199999999999989</v>
      </c>
      <c r="AD120" s="197">
        <v>74</v>
      </c>
      <c r="AE120" s="156">
        <f t="shared" si="89"/>
        <v>109.51999999999998</v>
      </c>
      <c r="AF120" s="143"/>
      <c r="AG120" s="157">
        <f t="shared" si="90"/>
        <v>179.82</v>
      </c>
      <c r="AH120" s="157"/>
      <c r="AI120" s="142">
        <v>755</v>
      </c>
      <c r="AJ120" s="158">
        <f t="shared" si="91"/>
        <v>82687.599999999991</v>
      </c>
      <c r="AK120" s="150">
        <f t="shared" si="92"/>
        <v>135764.1</v>
      </c>
      <c r="AL120" s="52">
        <f t="shared" si="93"/>
        <v>1117.3999999999999</v>
      </c>
      <c r="AM120" s="168">
        <f t="shared" si="94"/>
        <v>1834.65</v>
      </c>
      <c r="AN120" s="159">
        <v>7.4999999999999997E-2</v>
      </c>
      <c r="AO120" s="158">
        <f t="shared" si="95"/>
        <v>6201.5699999999988</v>
      </c>
      <c r="AP120" s="159">
        <v>7.4999999999999997E-2</v>
      </c>
      <c r="AQ120" s="150">
        <f t="shared" si="96"/>
        <v>10182.307500000001</v>
      </c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</row>
    <row r="121" spans="1:71" ht="19.5" customHeight="1" x14ac:dyDescent="0.15">
      <c r="A121" s="196">
        <v>15</v>
      </c>
      <c r="B121" s="143">
        <v>15</v>
      </c>
      <c r="C121" s="197">
        <v>75</v>
      </c>
      <c r="D121" s="142">
        <v>1.1200000000000001</v>
      </c>
      <c r="E121" s="154">
        <f t="shared" si="83"/>
        <v>84.000000000000014</v>
      </c>
      <c r="F121" s="142">
        <v>0.1</v>
      </c>
      <c r="G121" s="142">
        <v>0.15</v>
      </c>
      <c r="H121" s="142">
        <v>0.2</v>
      </c>
      <c r="I121" s="142">
        <v>0.25</v>
      </c>
      <c r="J121" s="142">
        <v>0.35</v>
      </c>
      <c r="K121" s="154">
        <v>0.15</v>
      </c>
      <c r="L121" s="154">
        <v>0.25</v>
      </c>
      <c r="M121" s="142">
        <v>0.1</v>
      </c>
      <c r="N121" s="142">
        <v>0.2</v>
      </c>
      <c r="O121" s="142">
        <v>0.5</v>
      </c>
      <c r="P121" s="142">
        <v>0.7</v>
      </c>
      <c r="Q121" s="155"/>
      <c r="R121" s="142"/>
      <c r="S121" s="142"/>
      <c r="T121" s="142"/>
      <c r="U121" s="142"/>
      <c r="V121" s="142"/>
      <c r="W121" s="142"/>
      <c r="X121" s="142"/>
      <c r="Y121" s="154">
        <f t="shared" si="84"/>
        <v>26.25</v>
      </c>
      <c r="Z121" s="154">
        <f t="shared" si="85"/>
        <v>37.5</v>
      </c>
      <c r="AA121" s="154">
        <f t="shared" si="86"/>
        <v>71.25</v>
      </c>
      <c r="AB121" s="154">
        <f t="shared" si="87"/>
        <v>90</v>
      </c>
      <c r="AC121" s="154">
        <f t="shared" si="88"/>
        <v>97.499999999999986</v>
      </c>
      <c r="AD121" s="197">
        <v>75</v>
      </c>
      <c r="AE121" s="156">
        <f t="shared" si="89"/>
        <v>110.25000000000001</v>
      </c>
      <c r="AF121" s="143"/>
      <c r="AG121" s="157">
        <f t="shared" si="90"/>
        <v>181.5</v>
      </c>
      <c r="AH121" s="157"/>
      <c r="AI121" s="142">
        <v>755</v>
      </c>
      <c r="AJ121" s="158">
        <f t="shared" si="91"/>
        <v>83238.750000000015</v>
      </c>
      <c r="AK121" s="150">
        <f t="shared" si="92"/>
        <v>137032.5</v>
      </c>
      <c r="AL121" s="52">
        <f t="shared" si="93"/>
        <v>1109.8500000000001</v>
      </c>
      <c r="AM121" s="168">
        <f t="shared" si="94"/>
        <v>1827.1</v>
      </c>
      <c r="AN121" s="159">
        <v>7.4999999999999997E-2</v>
      </c>
      <c r="AO121" s="158">
        <f t="shared" si="95"/>
        <v>6242.9062500000009</v>
      </c>
      <c r="AP121" s="159">
        <v>7.4999999999999997E-2</v>
      </c>
      <c r="AQ121" s="150">
        <f t="shared" si="96"/>
        <v>10277.4375</v>
      </c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</row>
    <row r="122" spans="1:71" ht="19.5" customHeight="1" x14ac:dyDescent="0.15">
      <c r="A122" s="196">
        <v>16</v>
      </c>
      <c r="B122" s="143">
        <v>16</v>
      </c>
      <c r="C122" s="197">
        <v>76</v>
      </c>
      <c r="D122" s="142">
        <v>1.1200000000000001</v>
      </c>
      <c r="E122" s="154">
        <f t="shared" si="83"/>
        <v>85.12</v>
      </c>
      <c r="F122" s="142">
        <v>0.1</v>
      </c>
      <c r="G122" s="142">
        <v>0.15</v>
      </c>
      <c r="H122" s="142">
        <v>0.2</v>
      </c>
      <c r="I122" s="142">
        <v>0.25</v>
      </c>
      <c r="J122" s="142">
        <v>0.35</v>
      </c>
      <c r="K122" s="154">
        <v>0.15</v>
      </c>
      <c r="L122" s="154">
        <v>0.25</v>
      </c>
      <c r="M122" s="142">
        <v>0.1</v>
      </c>
      <c r="N122" s="142">
        <v>0.2</v>
      </c>
      <c r="O122" s="142">
        <v>0.5</v>
      </c>
      <c r="P122" s="142">
        <v>0.7</v>
      </c>
      <c r="Q122" s="155"/>
      <c r="R122" s="142"/>
      <c r="S122" s="142"/>
      <c r="T122" s="142"/>
      <c r="U122" s="142"/>
      <c r="V122" s="142"/>
      <c r="W122" s="142"/>
      <c r="X122" s="142"/>
      <c r="Y122" s="154">
        <f t="shared" si="84"/>
        <v>26.599999999999998</v>
      </c>
      <c r="Z122" s="154">
        <f t="shared" si="85"/>
        <v>38</v>
      </c>
      <c r="AA122" s="154">
        <f t="shared" si="86"/>
        <v>72.2</v>
      </c>
      <c r="AB122" s="154">
        <f t="shared" si="87"/>
        <v>91.2</v>
      </c>
      <c r="AC122" s="154">
        <f t="shared" si="88"/>
        <v>98.799999999999983</v>
      </c>
      <c r="AD122" s="197">
        <v>76</v>
      </c>
      <c r="AE122" s="156">
        <f t="shared" si="89"/>
        <v>111.72</v>
      </c>
      <c r="AF122" s="143"/>
      <c r="AG122" s="157">
        <f t="shared" si="90"/>
        <v>183.92</v>
      </c>
      <c r="AH122" s="157"/>
      <c r="AI122" s="142">
        <v>755</v>
      </c>
      <c r="AJ122" s="158">
        <f t="shared" si="91"/>
        <v>84348.6</v>
      </c>
      <c r="AK122" s="150">
        <f t="shared" si="92"/>
        <v>138859.59999999998</v>
      </c>
      <c r="AL122" s="52">
        <f t="shared" si="93"/>
        <v>1109.8500000000001</v>
      </c>
      <c r="AM122" s="168">
        <f t="shared" si="94"/>
        <v>1827.0999999999997</v>
      </c>
      <c r="AN122" s="159">
        <v>7.4999999999999997E-2</v>
      </c>
      <c r="AO122" s="158">
        <f t="shared" si="95"/>
        <v>6326.1450000000004</v>
      </c>
      <c r="AP122" s="159">
        <v>7.4999999999999997E-2</v>
      </c>
      <c r="AQ122" s="150">
        <f t="shared" si="96"/>
        <v>10414.469999999998</v>
      </c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</row>
    <row r="123" spans="1:71" ht="19.5" customHeight="1" x14ac:dyDescent="0.15">
      <c r="A123" s="196">
        <v>17</v>
      </c>
      <c r="B123" s="143">
        <v>17</v>
      </c>
      <c r="C123" s="197">
        <v>77</v>
      </c>
      <c r="D123" s="142">
        <v>1.1100000000000001</v>
      </c>
      <c r="E123" s="154">
        <f t="shared" si="83"/>
        <v>85.470000000000013</v>
      </c>
      <c r="F123" s="142">
        <v>0.1</v>
      </c>
      <c r="G123" s="142">
        <v>0.15</v>
      </c>
      <c r="H123" s="142">
        <v>0.2</v>
      </c>
      <c r="I123" s="142">
        <v>0.25</v>
      </c>
      <c r="J123" s="142">
        <v>0.35</v>
      </c>
      <c r="K123" s="154">
        <v>0.15</v>
      </c>
      <c r="L123" s="154">
        <v>0.25</v>
      </c>
      <c r="M123" s="142">
        <v>0.1</v>
      </c>
      <c r="N123" s="142">
        <v>0.2</v>
      </c>
      <c r="O123" s="142">
        <v>0.5</v>
      </c>
      <c r="P123" s="142">
        <v>0.7</v>
      </c>
      <c r="Q123" s="155"/>
      <c r="R123" s="142"/>
      <c r="S123" s="142"/>
      <c r="T123" s="142"/>
      <c r="U123" s="142"/>
      <c r="V123" s="142"/>
      <c r="W123" s="142"/>
      <c r="X123" s="142"/>
      <c r="Y123" s="154">
        <f t="shared" si="84"/>
        <v>26.95</v>
      </c>
      <c r="Z123" s="154">
        <f t="shared" si="85"/>
        <v>38.5</v>
      </c>
      <c r="AA123" s="154">
        <f t="shared" si="86"/>
        <v>73.149999999999991</v>
      </c>
      <c r="AB123" s="154">
        <f t="shared" si="87"/>
        <v>92.399999999999991</v>
      </c>
      <c r="AC123" s="154">
        <f t="shared" si="88"/>
        <v>100.09999999999998</v>
      </c>
      <c r="AD123" s="197">
        <v>77</v>
      </c>
      <c r="AE123" s="156">
        <f t="shared" si="89"/>
        <v>112.42000000000002</v>
      </c>
      <c r="AF123" s="143"/>
      <c r="AG123" s="157">
        <f t="shared" si="90"/>
        <v>185.57</v>
      </c>
      <c r="AH123" s="157"/>
      <c r="AI123" s="142">
        <v>755</v>
      </c>
      <c r="AJ123" s="158">
        <f t="shared" si="91"/>
        <v>84877.1</v>
      </c>
      <c r="AK123" s="150">
        <f t="shared" si="92"/>
        <v>140105.35</v>
      </c>
      <c r="AL123" s="52">
        <f t="shared" si="93"/>
        <v>1102.3000000000002</v>
      </c>
      <c r="AM123" s="168">
        <f t="shared" si="94"/>
        <v>1819.5500000000002</v>
      </c>
      <c r="AN123" s="159">
        <v>7.4999999999999997E-2</v>
      </c>
      <c r="AO123" s="158">
        <f t="shared" si="95"/>
        <v>6365.7825000000003</v>
      </c>
      <c r="AP123" s="159">
        <v>7.4999999999999997E-2</v>
      </c>
      <c r="AQ123" s="150">
        <f t="shared" si="96"/>
        <v>10507.901250000001</v>
      </c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</row>
    <row r="124" spans="1:71" ht="19.5" customHeight="1" x14ac:dyDescent="0.15">
      <c r="A124" s="196">
        <v>18</v>
      </c>
      <c r="B124" s="143">
        <v>18</v>
      </c>
      <c r="C124" s="197">
        <v>78</v>
      </c>
      <c r="D124" s="142">
        <v>1.1100000000000001</v>
      </c>
      <c r="E124" s="154">
        <f t="shared" si="83"/>
        <v>86.580000000000013</v>
      </c>
      <c r="F124" s="142">
        <v>0.1</v>
      </c>
      <c r="G124" s="142">
        <v>0.15</v>
      </c>
      <c r="H124" s="142">
        <v>0.2</v>
      </c>
      <c r="I124" s="142">
        <v>0.25</v>
      </c>
      <c r="J124" s="142">
        <v>0.35</v>
      </c>
      <c r="K124" s="154">
        <v>0.15</v>
      </c>
      <c r="L124" s="154">
        <v>0.25</v>
      </c>
      <c r="M124" s="142">
        <v>0.1</v>
      </c>
      <c r="N124" s="142">
        <v>0.2</v>
      </c>
      <c r="O124" s="142">
        <v>0.5</v>
      </c>
      <c r="P124" s="142">
        <v>0.7</v>
      </c>
      <c r="Q124" s="155"/>
      <c r="R124" s="142"/>
      <c r="S124" s="142"/>
      <c r="T124" s="142"/>
      <c r="U124" s="142"/>
      <c r="V124" s="142"/>
      <c r="W124" s="142"/>
      <c r="X124" s="142"/>
      <c r="Y124" s="154">
        <f t="shared" si="84"/>
        <v>27.299999999999997</v>
      </c>
      <c r="Z124" s="154">
        <f t="shared" si="85"/>
        <v>39</v>
      </c>
      <c r="AA124" s="154">
        <f t="shared" si="86"/>
        <v>74.099999999999994</v>
      </c>
      <c r="AB124" s="154">
        <f t="shared" si="87"/>
        <v>93.6</v>
      </c>
      <c r="AC124" s="154">
        <f t="shared" si="88"/>
        <v>101.39999999999999</v>
      </c>
      <c r="AD124" s="197">
        <v>78</v>
      </c>
      <c r="AE124" s="156">
        <f t="shared" si="89"/>
        <v>113.88000000000001</v>
      </c>
      <c r="AF124" s="143"/>
      <c r="AG124" s="157">
        <f t="shared" si="90"/>
        <v>187.98000000000002</v>
      </c>
      <c r="AH124" s="157"/>
      <c r="AI124" s="142">
        <v>755</v>
      </c>
      <c r="AJ124" s="158">
        <f t="shared" si="91"/>
        <v>85979.400000000009</v>
      </c>
      <c r="AK124" s="150">
        <f t="shared" si="92"/>
        <v>141924.90000000002</v>
      </c>
      <c r="AL124" s="52">
        <f t="shared" si="93"/>
        <v>1102.3000000000002</v>
      </c>
      <c r="AM124" s="168">
        <f t="shared" si="94"/>
        <v>1819.5500000000004</v>
      </c>
      <c r="AN124" s="159">
        <v>7.4999999999999997E-2</v>
      </c>
      <c r="AO124" s="158">
        <f t="shared" si="95"/>
        <v>6448.4550000000008</v>
      </c>
      <c r="AP124" s="159">
        <v>7.4999999999999997E-2</v>
      </c>
      <c r="AQ124" s="150">
        <f t="shared" si="96"/>
        <v>10644.367500000002</v>
      </c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</row>
    <row r="125" spans="1:71" ht="19.5" customHeight="1" x14ac:dyDescent="0.15">
      <c r="A125" s="196">
        <v>19</v>
      </c>
      <c r="B125" s="143">
        <v>19</v>
      </c>
      <c r="C125" s="197">
        <v>79</v>
      </c>
      <c r="D125" s="142">
        <v>1.1000000000000001</v>
      </c>
      <c r="E125" s="154">
        <f t="shared" si="83"/>
        <v>86.9</v>
      </c>
      <c r="F125" s="142">
        <v>0.1</v>
      </c>
      <c r="G125" s="142">
        <v>0.15</v>
      </c>
      <c r="H125" s="142">
        <v>0.2</v>
      </c>
      <c r="I125" s="142">
        <v>0.25</v>
      </c>
      <c r="J125" s="142">
        <v>0.35</v>
      </c>
      <c r="K125" s="154">
        <v>0.15</v>
      </c>
      <c r="L125" s="154">
        <v>0.25</v>
      </c>
      <c r="M125" s="142">
        <v>0.1</v>
      </c>
      <c r="N125" s="142">
        <v>0.2</v>
      </c>
      <c r="O125" s="142">
        <v>0.5</v>
      </c>
      <c r="P125" s="142">
        <v>0.7</v>
      </c>
      <c r="Q125" s="155"/>
      <c r="R125" s="142"/>
      <c r="S125" s="142"/>
      <c r="T125" s="142"/>
      <c r="U125" s="142"/>
      <c r="V125" s="142"/>
      <c r="W125" s="142"/>
      <c r="X125" s="142"/>
      <c r="Y125" s="154">
        <f t="shared" si="84"/>
        <v>27.65</v>
      </c>
      <c r="Z125" s="154">
        <f t="shared" si="85"/>
        <v>39.5</v>
      </c>
      <c r="AA125" s="154">
        <f t="shared" si="86"/>
        <v>75.05</v>
      </c>
      <c r="AB125" s="154">
        <f t="shared" si="87"/>
        <v>94.8</v>
      </c>
      <c r="AC125" s="154">
        <f t="shared" si="88"/>
        <v>102.69999999999999</v>
      </c>
      <c r="AD125" s="197">
        <v>79</v>
      </c>
      <c r="AE125" s="156">
        <f t="shared" si="89"/>
        <v>114.55000000000001</v>
      </c>
      <c r="AF125" s="143"/>
      <c r="AG125" s="157">
        <f t="shared" si="90"/>
        <v>189.6</v>
      </c>
      <c r="AH125" s="157"/>
      <c r="AI125" s="142">
        <v>755</v>
      </c>
      <c r="AJ125" s="158">
        <f t="shared" si="91"/>
        <v>86485.250000000015</v>
      </c>
      <c r="AK125" s="150">
        <f t="shared" si="92"/>
        <v>143148</v>
      </c>
      <c r="AL125" s="52">
        <f t="shared" si="93"/>
        <v>1094.7500000000002</v>
      </c>
      <c r="AM125" s="168">
        <f t="shared" si="94"/>
        <v>1812</v>
      </c>
      <c r="AN125" s="159">
        <v>7.4999999999999997E-2</v>
      </c>
      <c r="AO125" s="158">
        <f t="shared" si="95"/>
        <v>6486.3937500000011</v>
      </c>
      <c r="AP125" s="159">
        <v>7.4999999999999997E-2</v>
      </c>
      <c r="AQ125" s="150">
        <f t="shared" si="96"/>
        <v>10736.1</v>
      </c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</row>
    <row r="126" spans="1:71" ht="19.5" customHeight="1" x14ac:dyDescent="0.15">
      <c r="A126" s="196">
        <v>20</v>
      </c>
      <c r="B126" s="143">
        <v>20</v>
      </c>
      <c r="C126" s="197">
        <v>80</v>
      </c>
      <c r="D126" s="142">
        <v>1.1000000000000001</v>
      </c>
      <c r="E126" s="154">
        <f t="shared" si="83"/>
        <v>88</v>
      </c>
      <c r="F126" s="142">
        <v>0.1</v>
      </c>
      <c r="G126" s="142">
        <v>0.15</v>
      </c>
      <c r="H126" s="142">
        <v>0.2</v>
      </c>
      <c r="I126" s="142">
        <v>0.25</v>
      </c>
      <c r="J126" s="142">
        <v>0.35</v>
      </c>
      <c r="K126" s="154">
        <v>0.15</v>
      </c>
      <c r="L126" s="154">
        <v>0.25</v>
      </c>
      <c r="M126" s="142">
        <v>0.1</v>
      </c>
      <c r="N126" s="142">
        <v>0.2</v>
      </c>
      <c r="O126" s="142">
        <v>0.5</v>
      </c>
      <c r="P126" s="142">
        <v>0.7</v>
      </c>
      <c r="Q126" s="155"/>
      <c r="R126" s="142"/>
      <c r="S126" s="142"/>
      <c r="T126" s="142"/>
      <c r="U126" s="142"/>
      <c r="V126" s="142"/>
      <c r="W126" s="142"/>
      <c r="X126" s="142"/>
      <c r="Y126" s="154">
        <f t="shared" si="84"/>
        <v>28</v>
      </c>
      <c r="Z126" s="154">
        <f t="shared" si="85"/>
        <v>40</v>
      </c>
      <c r="AA126" s="154">
        <f t="shared" si="86"/>
        <v>76</v>
      </c>
      <c r="AB126" s="154">
        <f t="shared" si="87"/>
        <v>96</v>
      </c>
      <c r="AC126" s="154">
        <f t="shared" si="88"/>
        <v>103.99999999999999</v>
      </c>
      <c r="AD126" s="197">
        <v>80</v>
      </c>
      <c r="AE126" s="156">
        <f t="shared" si="89"/>
        <v>116</v>
      </c>
      <c r="AF126" s="143"/>
      <c r="AG126" s="157">
        <f t="shared" si="90"/>
        <v>192</v>
      </c>
      <c r="AH126" s="157"/>
      <c r="AI126" s="142">
        <v>755</v>
      </c>
      <c r="AJ126" s="158">
        <f t="shared" si="91"/>
        <v>87580</v>
      </c>
      <c r="AK126" s="150">
        <f t="shared" si="92"/>
        <v>144960</v>
      </c>
      <c r="AL126" s="52">
        <f t="shared" si="93"/>
        <v>1094.75</v>
      </c>
      <c r="AM126" s="168">
        <f t="shared" si="94"/>
        <v>1812</v>
      </c>
      <c r="AN126" s="159">
        <v>7.4999999999999997E-2</v>
      </c>
      <c r="AO126" s="158">
        <f t="shared" si="95"/>
        <v>6568.5</v>
      </c>
      <c r="AP126" s="159">
        <v>7.4999999999999997E-2</v>
      </c>
      <c r="AQ126" s="150">
        <f t="shared" si="96"/>
        <v>10872</v>
      </c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</row>
    <row r="127" spans="1:71" ht="19.5" customHeight="1" x14ac:dyDescent="0.15">
      <c r="A127" s="196">
        <v>20</v>
      </c>
      <c r="B127" s="143">
        <v>21</v>
      </c>
      <c r="C127" s="197">
        <v>81</v>
      </c>
      <c r="D127" s="142">
        <v>1.0900000000000001</v>
      </c>
      <c r="E127" s="154">
        <f t="shared" si="83"/>
        <v>88.29</v>
      </c>
      <c r="F127" s="142">
        <v>0.1</v>
      </c>
      <c r="G127" s="142">
        <v>0.15</v>
      </c>
      <c r="H127" s="142">
        <v>0.2</v>
      </c>
      <c r="I127" s="142">
        <v>0.25</v>
      </c>
      <c r="J127" s="142">
        <v>0.35</v>
      </c>
      <c r="K127" s="154">
        <v>0.15</v>
      </c>
      <c r="L127" s="154">
        <v>0.25</v>
      </c>
      <c r="M127" s="142">
        <v>0.1</v>
      </c>
      <c r="N127" s="142">
        <v>0.2</v>
      </c>
      <c r="O127" s="142">
        <v>0.5</v>
      </c>
      <c r="P127" s="142">
        <v>0.7</v>
      </c>
      <c r="Q127" s="155"/>
      <c r="R127" s="142"/>
      <c r="S127" s="142"/>
      <c r="T127" s="142"/>
      <c r="U127" s="142"/>
      <c r="V127" s="142"/>
      <c r="W127" s="142"/>
      <c r="X127" s="142"/>
      <c r="Y127" s="154">
        <f t="shared" si="84"/>
        <v>28.349999999999998</v>
      </c>
      <c r="Z127" s="154">
        <f t="shared" si="85"/>
        <v>40.5</v>
      </c>
      <c r="AA127" s="154">
        <f t="shared" si="86"/>
        <v>76.95</v>
      </c>
      <c r="AB127" s="154">
        <f t="shared" si="87"/>
        <v>97.2</v>
      </c>
      <c r="AC127" s="154">
        <f t="shared" si="88"/>
        <v>105.29999999999998</v>
      </c>
      <c r="AD127" s="197">
        <v>81</v>
      </c>
      <c r="AE127" s="156">
        <f t="shared" si="89"/>
        <v>116.64</v>
      </c>
      <c r="AF127" s="143"/>
      <c r="AG127" s="157">
        <f t="shared" si="90"/>
        <v>193.58999999999997</v>
      </c>
      <c r="AH127" s="157"/>
      <c r="AI127" s="142">
        <v>755</v>
      </c>
      <c r="AJ127" s="158">
        <f t="shared" si="91"/>
        <v>88063.2</v>
      </c>
      <c r="AK127" s="150">
        <f t="shared" si="92"/>
        <v>146160.44999999998</v>
      </c>
      <c r="AL127" s="52">
        <f t="shared" si="93"/>
        <v>1087.2</v>
      </c>
      <c r="AM127" s="168">
        <f t="shared" si="94"/>
        <v>1804.4499999999998</v>
      </c>
      <c r="AN127" s="159">
        <v>7.4999999999999997E-2</v>
      </c>
      <c r="AO127" s="158">
        <f t="shared" si="95"/>
        <v>6604.74</v>
      </c>
      <c r="AP127" s="159">
        <v>7.4999999999999997E-2</v>
      </c>
      <c r="AQ127" s="150">
        <f t="shared" si="96"/>
        <v>10962.033749999999</v>
      </c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</row>
    <row r="128" spans="1:71" ht="19.5" customHeight="1" x14ac:dyDescent="0.15">
      <c r="A128" s="62"/>
      <c r="B128" s="143">
        <v>22</v>
      </c>
      <c r="C128" s="197">
        <v>82</v>
      </c>
      <c r="D128" s="142">
        <v>1.0900000000000001</v>
      </c>
      <c r="E128" s="154">
        <f t="shared" si="83"/>
        <v>89.38000000000001</v>
      </c>
      <c r="F128" s="142">
        <v>0.1</v>
      </c>
      <c r="G128" s="142">
        <v>0.15</v>
      </c>
      <c r="H128" s="142">
        <v>0.2</v>
      </c>
      <c r="I128" s="142">
        <v>0.25</v>
      </c>
      <c r="J128" s="142">
        <v>0.35</v>
      </c>
      <c r="K128" s="154">
        <v>0.15</v>
      </c>
      <c r="L128" s="154">
        <v>0.25</v>
      </c>
      <c r="M128" s="142">
        <v>0.1</v>
      </c>
      <c r="N128" s="142">
        <v>0.2</v>
      </c>
      <c r="O128" s="142">
        <v>0.5</v>
      </c>
      <c r="P128" s="142">
        <v>0.7</v>
      </c>
      <c r="Q128" s="155"/>
      <c r="R128" s="142"/>
      <c r="S128" s="142"/>
      <c r="T128" s="142"/>
      <c r="U128" s="142"/>
      <c r="V128" s="142"/>
      <c r="W128" s="142"/>
      <c r="X128" s="142"/>
      <c r="Y128" s="154">
        <f t="shared" si="84"/>
        <v>28.7</v>
      </c>
      <c r="Z128" s="154">
        <f t="shared" si="85"/>
        <v>41</v>
      </c>
      <c r="AA128" s="154">
        <f t="shared" si="86"/>
        <v>77.899999999999991</v>
      </c>
      <c r="AB128" s="154">
        <f t="shared" si="87"/>
        <v>98.399999999999991</v>
      </c>
      <c r="AC128" s="154">
        <f t="shared" si="88"/>
        <v>106.59999999999998</v>
      </c>
      <c r="AD128" s="197">
        <v>82</v>
      </c>
      <c r="AE128" s="156">
        <f t="shared" si="89"/>
        <v>118.08000000000001</v>
      </c>
      <c r="AF128" s="143"/>
      <c r="AG128" s="157">
        <f t="shared" si="90"/>
        <v>195.98</v>
      </c>
      <c r="AH128" s="157"/>
      <c r="AI128" s="142">
        <v>755</v>
      </c>
      <c r="AJ128" s="158">
        <f t="shared" si="91"/>
        <v>89150.400000000009</v>
      </c>
      <c r="AK128" s="150">
        <f t="shared" si="92"/>
        <v>147964.9</v>
      </c>
      <c r="AL128" s="52">
        <f t="shared" si="93"/>
        <v>1087.2</v>
      </c>
      <c r="AM128" s="168">
        <f t="shared" si="94"/>
        <v>1804.4499999999998</v>
      </c>
      <c r="AN128" s="159">
        <v>7.4999999999999997E-2</v>
      </c>
      <c r="AO128" s="158">
        <f t="shared" si="95"/>
        <v>6686.2800000000007</v>
      </c>
      <c r="AP128" s="159">
        <v>7.4999999999999997E-2</v>
      </c>
      <c r="AQ128" s="150">
        <f t="shared" si="96"/>
        <v>11097.367499999998</v>
      </c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</row>
    <row r="129" spans="1:71" ht="19.5" customHeight="1" x14ac:dyDescent="0.15">
      <c r="A129" s="62"/>
      <c r="B129" s="143">
        <v>23</v>
      </c>
      <c r="C129" s="197">
        <v>83</v>
      </c>
      <c r="D129" s="142">
        <v>1.08</v>
      </c>
      <c r="E129" s="154">
        <f t="shared" si="83"/>
        <v>89.64</v>
      </c>
      <c r="F129" s="142">
        <v>0.1</v>
      </c>
      <c r="G129" s="142">
        <v>0.15</v>
      </c>
      <c r="H129" s="142">
        <v>0.2</v>
      </c>
      <c r="I129" s="142">
        <v>0.25</v>
      </c>
      <c r="J129" s="142">
        <v>0.35</v>
      </c>
      <c r="K129" s="154">
        <v>0.15</v>
      </c>
      <c r="L129" s="154">
        <v>0.25</v>
      </c>
      <c r="M129" s="142">
        <v>0.1</v>
      </c>
      <c r="N129" s="142">
        <v>0.2</v>
      </c>
      <c r="O129" s="142">
        <v>0.5</v>
      </c>
      <c r="P129" s="142">
        <v>0.7</v>
      </c>
      <c r="Q129" s="155"/>
      <c r="R129" s="142"/>
      <c r="S129" s="142"/>
      <c r="T129" s="142"/>
      <c r="U129" s="142"/>
      <c r="V129" s="142"/>
      <c r="W129" s="142"/>
      <c r="X129" s="142"/>
      <c r="Y129" s="154">
        <f t="shared" si="84"/>
        <v>29.049999999999997</v>
      </c>
      <c r="Z129" s="154">
        <f t="shared" si="85"/>
        <v>41.5</v>
      </c>
      <c r="AA129" s="154">
        <f t="shared" si="86"/>
        <v>78.849999999999994</v>
      </c>
      <c r="AB129" s="154">
        <f t="shared" si="87"/>
        <v>99.6</v>
      </c>
      <c r="AC129" s="154">
        <f t="shared" si="88"/>
        <v>107.89999999999999</v>
      </c>
      <c r="AD129" s="197">
        <v>83</v>
      </c>
      <c r="AE129" s="156">
        <f t="shared" si="89"/>
        <v>118.69</v>
      </c>
      <c r="AF129" s="143"/>
      <c r="AG129" s="157">
        <f t="shared" si="90"/>
        <v>197.54</v>
      </c>
      <c r="AH129" s="157"/>
      <c r="AI129" s="142">
        <v>755</v>
      </c>
      <c r="AJ129" s="158">
        <f t="shared" si="91"/>
        <v>89610.95</v>
      </c>
      <c r="AK129" s="150">
        <f t="shared" si="92"/>
        <v>149142.69999999998</v>
      </c>
      <c r="AL129" s="52">
        <f t="shared" si="93"/>
        <v>1079.6499999999999</v>
      </c>
      <c r="AM129" s="168">
        <f t="shared" si="94"/>
        <v>1796.8999999999999</v>
      </c>
      <c r="AN129" s="159">
        <v>7.4999999999999997E-2</v>
      </c>
      <c r="AO129" s="158">
        <f t="shared" si="95"/>
        <v>6720.82125</v>
      </c>
      <c r="AP129" s="159">
        <v>7.4999999999999997E-2</v>
      </c>
      <c r="AQ129" s="150">
        <f t="shared" si="96"/>
        <v>11185.702499999998</v>
      </c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</row>
    <row r="130" spans="1:71" ht="19.5" customHeight="1" x14ac:dyDescent="0.15">
      <c r="A130" s="62"/>
      <c r="B130" s="143">
        <v>24</v>
      </c>
      <c r="C130" s="197">
        <v>84</v>
      </c>
      <c r="D130" s="142">
        <v>1.08</v>
      </c>
      <c r="E130" s="154">
        <f t="shared" si="83"/>
        <v>90.72</v>
      </c>
      <c r="F130" s="142">
        <v>0.1</v>
      </c>
      <c r="G130" s="142">
        <v>0.15</v>
      </c>
      <c r="H130" s="142">
        <v>0.2</v>
      </c>
      <c r="I130" s="142">
        <v>0.25</v>
      </c>
      <c r="J130" s="142">
        <v>0.35</v>
      </c>
      <c r="K130" s="154">
        <v>0.15</v>
      </c>
      <c r="L130" s="154">
        <v>0.25</v>
      </c>
      <c r="M130" s="142">
        <v>0.1</v>
      </c>
      <c r="N130" s="142">
        <v>0.2</v>
      </c>
      <c r="O130" s="142">
        <v>0.5</v>
      </c>
      <c r="P130" s="142">
        <v>0.7</v>
      </c>
      <c r="Q130" s="155"/>
      <c r="R130" s="142"/>
      <c r="S130" s="142"/>
      <c r="T130" s="142"/>
      <c r="U130" s="142"/>
      <c r="V130" s="142"/>
      <c r="W130" s="142"/>
      <c r="X130" s="142"/>
      <c r="Y130" s="154">
        <f t="shared" si="84"/>
        <v>29.4</v>
      </c>
      <c r="Z130" s="154">
        <f t="shared" si="85"/>
        <v>42</v>
      </c>
      <c r="AA130" s="154">
        <f t="shared" si="86"/>
        <v>79.8</v>
      </c>
      <c r="AB130" s="154">
        <f t="shared" si="87"/>
        <v>100.8</v>
      </c>
      <c r="AC130" s="154">
        <f t="shared" si="88"/>
        <v>109.19999999999999</v>
      </c>
      <c r="AD130" s="197">
        <v>84</v>
      </c>
      <c r="AE130" s="156">
        <f t="shared" si="89"/>
        <v>120.12</v>
      </c>
      <c r="AF130" s="143"/>
      <c r="AG130" s="157">
        <f t="shared" si="90"/>
        <v>199.92</v>
      </c>
      <c r="AH130" s="157"/>
      <c r="AI130" s="142">
        <v>755</v>
      </c>
      <c r="AJ130" s="158">
        <f t="shared" si="91"/>
        <v>90690.6</v>
      </c>
      <c r="AK130" s="150">
        <f t="shared" si="92"/>
        <v>150939.59999999998</v>
      </c>
      <c r="AL130" s="52">
        <f t="shared" si="93"/>
        <v>1079.6500000000001</v>
      </c>
      <c r="AM130" s="168">
        <f t="shared" si="94"/>
        <v>1796.8999999999996</v>
      </c>
      <c r="AN130" s="159">
        <v>7.4999999999999997E-2</v>
      </c>
      <c r="AO130" s="158">
        <f t="shared" si="95"/>
        <v>6801.7950000000001</v>
      </c>
      <c r="AP130" s="159">
        <v>7.4999999999999997E-2</v>
      </c>
      <c r="AQ130" s="150">
        <f t="shared" si="96"/>
        <v>11320.469999999998</v>
      </c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</row>
    <row r="131" spans="1:71" ht="19.5" customHeight="1" x14ac:dyDescent="0.15">
      <c r="A131" s="62"/>
      <c r="B131" s="143">
        <v>25</v>
      </c>
      <c r="C131" s="197">
        <v>85</v>
      </c>
      <c r="D131" s="142">
        <v>1.07</v>
      </c>
      <c r="E131" s="154">
        <f t="shared" si="83"/>
        <v>90.95</v>
      </c>
      <c r="F131" s="142">
        <v>0.1</v>
      </c>
      <c r="G131" s="142">
        <v>0.15</v>
      </c>
      <c r="H131" s="142">
        <v>0.2</v>
      </c>
      <c r="I131" s="142">
        <v>0.25</v>
      </c>
      <c r="J131" s="142">
        <v>0.35</v>
      </c>
      <c r="K131" s="154">
        <v>0.15</v>
      </c>
      <c r="L131" s="154">
        <v>0.25</v>
      </c>
      <c r="M131" s="142">
        <v>0.1</v>
      </c>
      <c r="N131" s="142">
        <v>0.2</v>
      </c>
      <c r="O131" s="142">
        <v>0.5</v>
      </c>
      <c r="P131" s="142">
        <v>0.7</v>
      </c>
      <c r="Q131" s="155"/>
      <c r="R131" s="142"/>
      <c r="S131" s="142"/>
      <c r="T131" s="142"/>
      <c r="U131" s="142"/>
      <c r="V131" s="142"/>
      <c r="W131" s="142"/>
      <c r="X131" s="142"/>
      <c r="Y131" s="154">
        <f t="shared" si="84"/>
        <v>29.749999999999996</v>
      </c>
      <c r="Z131" s="154">
        <f t="shared" si="85"/>
        <v>42.5</v>
      </c>
      <c r="AA131" s="154">
        <f t="shared" si="86"/>
        <v>80.75</v>
      </c>
      <c r="AB131" s="154">
        <f t="shared" si="87"/>
        <v>102</v>
      </c>
      <c r="AC131" s="154">
        <f t="shared" si="88"/>
        <v>110.49999999999999</v>
      </c>
      <c r="AD131" s="197">
        <v>85</v>
      </c>
      <c r="AE131" s="156">
        <f t="shared" si="89"/>
        <v>120.7</v>
      </c>
      <c r="AF131" s="143"/>
      <c r="AG131" s="157">
        <f t="shared" si="90"/>
        <v>201.45</v>
      </c>
      <c r="AH131" s="157"/>
      <c r="AI131" s="142">
        <v>755</v>
      </c>
      <c r="AJ131" s="158">
        <f t="shared" si="91"/>
        <v>91128.5</v>
      </c>
      <c r="AK131" s="150">
        <f t="shared" si="92"/>
        <v>152094.75</v>
      </c>
      <c r="AL131" s="52">
        <f t="shared" si="93"/>
        <v>1072.0999999999999</v>
      </c>
      <c r="AM131" s="168">
        <f t="shared" si="94"/>
        <v>1789.35</v>
      </c>
      <c r="AN131" s="159">
        <v>7.4999999999999997E-2</v>
      </c>
      <c r="AO131" s="158">
        <f t="shared" si="95"/>
        <v>6834.6374999999998</v>
      </c>
      <c r="AP131" s="159">
        <v>7.4999999999999997E-2</v>
      </c>
      <c r="AQ131" s="150">
        <f t="shared" si="96"/>
        <v>11407.106249999999</v>
      </c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</row>
    <row r="132" spans="1:71" ht="19.5" customHeight="1" x14ac:dyDescent="0.15">
      <c r="A132" s="62"/>
      <c r="B132" s="143">
        <v>26</v>
      </c>
      <c r="C132" s="197">
        <v>86</v>
      </c>
      <c r="D132" s="142">
        <v>1.07</v>
      </c>
      <c r="E132" s="154">
        <f t="shared" si="83"/>
        <v>92.02000000000001</v>
      </c>
      <c r="F132" s="142">
        <v>0.1</v>
      </c>
      <c r="G132" s="142">
        <v>0.15</v>
      </c>
      <c r="H132" s="142">
        <v>0.2</v>
      </c>
      <c r="I132" s="142">
        <v>0.25</v>
      </c>
      <c r="J132" s="142">
        <v>0.35</v>
      </c>
      <c r="K132" s="154">
        <v>0.15</v>
      </c>
      <c r="L132" s="154">
        <v>0.25</v>
      </c>
      <c r="M132" s="142">
        <v>0.1</v>
      </c>
      <c r="N132" s="142">
        <v>0.2</v>
      </c>
      <c r="O132" s="142">
        <v>0.5</v>
      </c>
      <c r="P132" s="142">
        <v>0.7</v>
      </c>
      <c r="Q132" s="155"/>
      <c r="R132" s="142"/>
      <c r="S132" s="142"/>
      <c r="T132" s="142"/>
      <c r="U132" s="142"/>
      <c r="V132" s="142"/>
      <c r="W132" s="142"/>
      <c r="X132" s="142"/>
      <c r="Y132" s="154">
        <f t="shared" si="84"/>
        <v>30.099999999999998</v>
      </c>
      <c r="Z132" s="154">
        <f t="shared" si="85"/>
        <v>43</v>
      </c>
      <c r="AA132" s="154">
        <f t="shared" si="86"/>
        <v>81.7</v>
      </c>
      <c r="AB132" s="154">
        <f t="shared" si="87"/>
        <v>103.2</v>
      </c>
      <c r="AC132" s="154">
        <f t="shared" si="88"/>
        <v>111.79999999999998</v>
      </c>
      <c r="AD132" s="197">
        <v>86</v>
      </c>
      <c r="AE132" s="156">
        <f t="shared" si="89"/>
        <v>122.12</v>
      </c>
      <c r="AF132" s="143"/>
      <c r="AG132" s="157">
        <f t="shared" si="90"/>
        <v>203.82</v>
      </c>
      <c r="AH132" s="157"/>
      <c r="AI132" s="142">
        <v>755</v>
      </c>
      <c r="AJ132" s="158">
        <f t="shared" si="91"/>
        <v>92200.6</v>
      </c>
      <c r="AK132" s="150">
        <f t="shared" si="92"/>
        <v>153884.1</v>
      </c>
      <c r="AL132" s="52">
        <f t="shared" si="93"/>
        <v>1072.1000000000001</v>
      </c>
      <c r="AM132" s="168">
        <f t="shared" si="94"/>
        <v>1789.3500000000001</v>
      </c>
      <c r="AN132" s="159">
        <v>7.4999999999999997E-2</v>
      </c>
      <c r="AO132" s="158">
        <f t="shared" si="95"/>
        <v>6915.0450000000001</v>
      </c>
      <c r="AP132" s="159">
        <v>7.4999999999999997E-2</v>
      </c>
      <c r="AQ132" s="150">
        <f t="shared" si="96"/>
        <v>11541.307500000001</v>
      </c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</row>
    <row r="133" spans="1:71" ht="19.5" customHeight="1" x14ac:dyDescent="0.15">
      <c r="A133" s="62"/>
      <c r="B133" s="143">
        <v>27</v>
      </c>
      <c r="C133" s="197">
        <v>87</v>
      </c>
      <c r="D133" s="142">
        <v>1.06</v>
      </c>
      <c r="E133" s="154">
        <f t="shared" si="83"/>
        <v>92.22</v>
      </c>
      <c r="F133" s="142">
        <v>0.1</v>
      </c>
      <c r="G133" s="142">
        <v>0.15</v>
      </c>
      <c r="H133" s="142">
        <v>0.2</v>
      </c>
      <c r="I133" s="142">
        <v>0.25</v>
      </c>
      <c r="J133" s="142">
        <v>0.35</v>
      </c>
      <c r="K133" s="154">
        <v>0.15</v>
      </c>
      <c r="L133" s="154">
        <v>0.25</v>
      </c>
      <c r="M133" s="142">
        <v>0.1</v>
      </c>
      <c r="N133" s="142">
        <v>0.2</v>
      </c>
      <c r="O133" s="142">
        <v>0.5</v>
      </c>
      <c r="P133" s="142">
        <v>0.7</v>
      </c>
      <c r="Q133" s="155"/>
      <c r="R133" s="142"/>
      <c r="S133" s="142"/>
      <c r="T133" s="142"/>
      <c r="U133" s="142"/>
      <c r="V133" s="142"/>
      <c r="W133" s="142"/>
      <c r="X133" s="142"/>
      <c r="Y133" s="154">
        <f t="shared" si="84"/>
        <v>30.45</v>
      </c>
      <c r="Z133" s="154">
        <f t="shared" si="85"/>
        <v>43.5</v>
      </c>
      <c r="AA133" s="154">
        <f t="shared" si="86"/>
        <v>82.649999999999991</v>
      </c>
      <c r="AB133" s="154">
        <f t="shared" si="87"/>
        <v>104.39999999999999</v>
      </c>
      <c r="AC133" s="154">
        <f t="shared" si="88"/>
        <v>113.09999999999998</v>
      </c>
      <c r="AD133" s="197">
        <v>87</v>
      </c>
      <c r="AE133" s="156">
        <f t="shared" si="89"/>
        <v>122.67</v>
      </c>
      <c r="AF133" s="143"/>
      <c r="AG133" s="157">
        <f t="shared" si="90"/>
        <v>205.32</v>
      </c>
      <c r="AH133" s="157"/>
      <c r="AI133" s="142">
        <v>755</v>
      </c>
      <c r="AJ133" s="158">
        <f t="shared" si="91"/>
        <v>92615.85</v>
      </c>
      <c r="AK133" s="150">
        <f t="shared" si="92"/>
        <v>155016.6</v>
      </c>
      <c r="AL133" s="52">
        <f t="shared" si="93"/>
        <v>1064.55</v>
      </c>
      <c r="AM133" s="168">
        <f t="shared" si="94"/>
        <v>1781.8</v>
      </c>
      <c r="AN133" s="159">
        <v>7.4999999999999997E-2</v>
      </c>
      <c r="AO133" s="158">
        <f t="shared" si="95"/>
        <v>6946.1887500000003</v>
      </c>
      <c r="AP133" s="159">
        <v>7.4999999999999997E-2</v>
      </c>
      <c r="AQ133" s="150">
        <f t="shared" si="96"/>
        <v>11626.245000000001</v>
      </c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</row>
    <row r="134" spans="1:71" ht="19.5" customHeight="1" x14ac:dyDescent="0.15">
      <c r="A134" s="62"/>
      <c r="B134" s="143">
        <v>28</v>
      </c>
      <c r="C134" s="197">
        <v>88</v>
      </c>
      <c r="D134" s="142">
        <v>1.06</v>
      </c>
      <c r="E134" s="154">
        <f t="shared" si="83"/>
        <v>93.28</v>
      </c>
      <c r="F134" s="142">
        <v>0.1</v>
      </c>
      <c r="G134" s="142">
        <v>0.15</v>
      </c>
      <c r="H134" s="142">
        <v>0.2</v>
      </c>
      <c r="I134" s="142">
        <v>0.25</v>
      </c>
      <c r="J134" s="142">
        <v>0.35</v>
      </c>
      <c r="K134" s="154">
        <v>0.15</v>
      </c>
      <c r="L134" s="154">
        <v>0.25</v>
      </c>
      <c r="M134" s="142">
        <v>0.1</v>
      </c>
      <c r="N134" s="142">
        <v>0.2</v>
      </c>
      <c r="O134" s="142">
        <v>0.5</v>
      </c>
      <c r="P134" s="142">
        <v>0.7</v>
      </c>
      <c r="Q134" s="155"/>
      <c r="R134" s="142"/>
      <c r="S134" s="142"/>
      <c r="T134" s="142"/>
      <c r="U134" s="142"/>
      <c r="V134" s="142"/>
      <c r="W134" s="142"/>
      <c r="X134" s="142"/>
      <c r="Y134" s="154">
        <f t="shared" si="84"/>
        <v>30.799999999999997</v>
      </c>
      <c r="Z134" s="154">
        <f t="shared" si="85"/>
        <v>44</v>
      </c>
      <c r="AA134" s="154">
        <f t="shared" si="86"/>
        <v>83.6</v>
      </c>
      <c r="AB134" s="154">
        <f t="shared" si="87"/>
        <v>105.6</v>
      </c>
      <c r="AC134" s="154">
        <f t="shared" si="88"/>
        <v>114.39999999999998</v>
      </c>
      <c r="AD134" s="197">
        <v>88</v>
      </c>
      <c r="AE134" s="156">
        <f t="shared" si="89"/>
        <v>124.08</v>
      </c>
      <c r="AF134" s="143"/>
      <c r="AG134" s="157">
        <f t="shared" si="90"/>
        <v>207.67999999999998</v>
      </c>
      <c r="AH134" s="157"/>
      <c r="AI134" s="142">
        <v>755</v>
      </c>
      <c r="AJ134" s="158">
        <f t="shared" si="91"/>
        <v>93680.4</v>
      </c>
      <c r="AK134" s="150">
        <f t="shared" si="92"/>
        <v>156798.39999999999</v>
      </c>
      <c r="AL134" s="52">
        <f t="shared" si="93"/>
        <v>1064.55</v>
      </c>
      <c r="AM134" s="168">
        <f t="shared" si="94"/>
        <v>1781.8</v>
      </c>
      <c r="AN134" s="159">
        <v>7.4999999999999997E-2</v>
      </c>
      <c r="AO134" s="158">
        <f t="shared" si="95"/>
        <v>7026.03</v>
      </c>
      <c r="AP134" s="159">
        <v>7.4999999999999997E-2</v>
      </c>
      <c r="AQ134" s="150">
        <f t="shared" si="96"/>
        <v>11759.88</v>
      </c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</row>
    <row r="135" spans="1:71" ht="19.5" customHeight="1" x14ac:dyDescent="0.15">
      <c r="A135" s="62"/>
      <c r="B135" s="143">
        <v>29</v>
      </c>
      <c r="C135" s="197">
        <v>89</v>
      </c>
      <c r="D135" s="142">
        <v>1.05</v>
      </c>
      <c r="E135" s="154">
        <f t="shared" si="83"/>
        <v>93.45</v>
      </c>
      <c r="F135" s="142">
        <v>0.1</v>
      </c>
      <c r="G135" s="142">
        <v>0.15</v>
      </c>
      <c r="H135" s="142">
        <v>0.2</v>
      </c>
      <c r="I135" s="142">
        <v>0.25</v>
      </c>
      <c r="J135" s="142">
        <v>0.35</v>
      </c>
      <c r="K135" s="154">
        <v>0.15</v>
      </c>
      <c r="L135" s="154">
        <v>0.25</v>
      </c>
      <c r="M135" s="142">
        <v>0.1</v>
      </c>
      <c r="N135" s="142">
        <v>0.2</v>
      </c>
      <c r="O135" s="142">
        <v>0.5</v>
      </c>
      <c r="P135" s="142">
        <v>0.7</v>
      </c>
      <c r="Q135" s="155"/>
      <c r="R135" s="142"/>
      <c r="S135" s="142"/>
      <c r="T135" s="142"/>
      <c r="U135" s="142"/>
      <c r="V135" s="142"/>
      <c r="W135" s="142"/>
      <c r="X135" s="142"/>
      <c r="Y135" s="154">
        <f t="shared" si="84"/>
        <v>31.15</v>
      </c>
      <c r="Z135" s="154">
        <f t="shared" si="85"/>
        <v>44.5</v>
      </c>
      <c r="AA135" s="154">
        <f t="shared" si="86"/>
        <v>84.55</v>
      </c>
      <c r="AB135" s="154">
        <f t="shared" si="87"/>
        <v>106.8</v>
      </c>
      <c r="AC135" s="154">
        <f t="shared" si="88"/>
        <v>115.69999999999999</v>
      </c>
      <c r="AD135" s="197">
        <v>89</v>
      </c>
      <c r="AE135" s="156">
        <f t="shared" si="89"/>
        <v>124.6</v>
      </c>
      <c r="AF135" s="143"/>
      <c r="AG135" s="157">
        <f t="shared" si="90"/>
        <v>209.14999999999998</v>
      </c>
      <c r="AH135" s="157"/>
      <c r="AI135" s="142">
        <v>755</v>
      </c>
      <c r="AJ135" s="158">
        <f t="shared" si="91"/>
        <v>94073</v>
      </c>
      <c r="AK135" s="150">
        <f t="shared" si="92"/>
        <v>157908.24999999997</v>
      </c>
      <c r="AL135" s="52">
        <f t="shared" si="93"/>
        <v>1057</v>
      </c>
      <c r="AM135" s="168">
        <f t="shared" si="94"/>
        <v>1774.2499999999998</v>
      </c>
      <c r="AN135" s="159">
        <v>7.4999999999999997E-2</v>
      </c>
      <c r="AO135" s="158">
        <f t="shared" si="95"/>
        <v>7055.4749999999995</v>
      </c>
      <c r="AP135" s="159">
        <v>7.4999999999999997E-2</v>
      </c>
      <c r="AQ135" s="150">
        <f t="shared" si="96"/>
        <v>11843.118749999998</v>
      </c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</row>
    <row r="136" spans="1:71" ht="19.5" customHeight="1" x14ac:dyDescent="0.15">
      <c r="A136" s="62"/>
      <c r="B136" s="143">
        <v>30</v>
      </c>
      <c r="C136" s="197">
        <v>90</v>
      </c>
      <c r="D136" s="142">
        <v>1.05</v>
      </c>
      <c r="E136" s="154">
        <f t="shared" si="83"/>
        <v>94.5</v>
      </c>
      <c r="F136" s="142">
        <v>0.1</v>
      </c>
      <c r="G136" s="142">
        <v>0.15</v>
      </c>
      <c r="H136" s="142">
        <v>0.2</v>
      </c>
      <c r="I136" s="142">
        <v>0.25</v>
      </c>
      <c r="J136" s="142">
        <v>0.35</v>
      </c>
      <c r="K136" s="154">
        <v>0.15</v>
      </c>
      <c r="L136" s="154">
        <v>0.25</v>
      </c>
      <c r="M136" s="142">
        <v>0.1</v>
      </c>
      <c r="N136" s="142">
        <v>0.2</v>
      </c>
      <c r="O136" s="142">
        <v>0.5</v>
      </c>
      <c r="P136" s="142">
        <v>0.7</v>
      </c>
      <c r="Q136" s="155"/>
      <c r="R136" s="142"/>
      <c r="S136" s="142"/>
      <c r="T136" s="142"/>
      <c r="U136" s="142"/>
      <c r="V136" s="142"/>
      <c r="W136" s="142"/>
      <c r="X136" s="142"/>
      <c r="Y136" s="154">
        <f t="shared" si="84"/>
        <v>31.499999999999996</v>
      </c>
      <c r="Z136" s="154">
        <f t="shared" si="85"/>
        <v>45</v>
      </c>
      <c r="AA136" s="154">
        <f t="shared" si="86"/>
        <v>85.5</v>
      </c>
      <c r="AB136" s="154">
        <f t="shared" si="87"/>
        <v>108</v>
      </c>
      <c r="AC136" s="154">
        <f t="shared" si="88"/>
        <v>116.99999999999999</v>
      </c>
      <c r="AD136" s="197">
        <v>90</v>
      </c>
      <c r="AE136" s="156">
        <f t="shared" si="89"/>
        <v>126</v>
      </c>
      <c r="AF136" s="143"/>
      <c r="AG136" s="157">
        <f t="shared" si="90"/>
        <v>211.5</v>
      </c>
      <c r="AH136" s="157"/>
      <c r="AI136" s="142">
        <v>755</v>
      </c>
      <c r="AJ136" s="158">
        <f t="shared" si="91"/>
        <v>95130</v>
      </c>
      <c r="AK136" s="150">
        <f t="shared" si="92"/>
        <v>159682.5</v>
      </c>
      <c r="AL136" s="52">
        <f t="shared" si="93"/>
        <v>1057</v>
      </c>
      <c r="AM136" s="168">
        <f t="shared" si="94"/>
        <v>1774.25</v>
      </c>
      <c r="AN136" s="159">
        <v>7.4999999999999997E-2</v>
      </c>
      <c r="AO136" s="158">
        <f t="shared" si="95"/>
        <v>7134.75</v>
      </c>
      <c r="AP136" s="159">
        <v>7.4999999999999997E-2</v>
      </c>
      <c r="AQ136" s="150">
        <f t="shared" si="96"/>
        <v>11976.1875</v>
      </c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</row>
    <row r="137" spans="1:71" ht="19.5" customHeight="1" x14ac:dyDescent="0.15">
      <c r="A137" s="62"/>
      <c r="B137" s="143">
        <v>31</v>
      </c>
      <c r="C137" s="197">
        <v>91</v>
      </c>
      <c r="D137" s="142">
        <v>1.04</v>
      </c>
      <c r="E137" s="154">
        <f t="shared" si="83"/>
        <v>94.64</v>
      </c>
      <c r="F137" s="142">
        <v>0.1</v>
      </c>
      <c r="G137" s="142">
        <v>0.15</v>
      </c>
      <c r="H137" s="142">
        <v>0.2</v>
      </c>
      <c r="I137" s="142">
        <v>0.25</v>
      </c>
      <c r="J137" s="142">
        <v>0.35</v>
      </c>
      <c r="K137" s="154">
        <v>0.15</v>
      </c>
      <c r="L137" s="154">
        <v>0.25</v>
      </c>
      <c r="M137" s="142">
        <v>0.1</v>
      </c>
      <c r="N137" s="142">
        <v>0.2</v>
      </c>
      <c r="O137" s="142">
        <v>0.5</v>
      </c>
      <c r="P137" s="142">
        <v>0.7</v>
      </c>
      <c r="Q137" s="155"/>
      <c r="R137" s="142"/>
      <c r="S137" s="142"/>
      <c r="T137" s="142"/>
      <c r="U137" s="142"/>
      <c r="V137" s="142"/>
      <c r="W137" s="142"/>
      <c r="X137" s="142"/>
      <c r="Y137" s="154">
        <f t="shared" si="84"/>
        <v>31.849999999999998</v>
      </c>
      <c r="Z137" s="154">
        <f t="shared" si="85"/>
        <v>45.5</v>
      </c>
      <c r="AA137" s="154">
        <f t="shared" si="86"/>
        <v>86.45</v>
      </c>
      <c r="AB137" s="154">
        <f t="shared" si="87"/>
        <v>109.2</v>
      </c>
      <c r="AC137" s="154">
        <f t="shared" si="88"/>
        <v>118.29999999999998</v>
      </c>
      <c r="AD137" s="197">
        <v>91</v>
      </c>
      <c r="AE137" s="156">
        <f t="shared" si="89"/>
        <v>126.49</v>
      </c>
      <c r="AF137" s="143"/>
      <c r="AG137" s="157">
        <f t="shared" si="90"/>
        <v>212.94</v>
      </c>
      <c r="AH137" s="157"/>
      <c r="AI137" s="142">
        <v>755</v>
      </c>
      <c r="AJ137" s="158">
        <f t="shared" si="91"/>
        <v>95499.95</v>
      </c>
      <c r="AK137" s="150">
        <f t="shared" si="92"/>
        <v>160769.70000000001</v>
      </c>
      <c r="AL137" s="52">
        <f t="shared" si="93"/>
        <v>1049.45</v>
      </c>
      <c r="AM137" s="168">
        <f t="shared" si="94"/>
        <v>1766.7</v>
      </c>
      <c r="AN137" s="159">
        <v>7.4999999999999997E-2</v>
      </c>
      <c r="AO137" s="158">
        <f t="shared" si="95"/>
        <v>7162.4962499999992</v>
      </c>
      <c r="AP137" s="159">
        <v>7.4999999999999997E-2</v>
      </c>
      <c r="AQ137" s="150">
        <f t="shared" si="96"/>
        <v>12057.727500000001</v>
      </c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</row>
    <row r="138" spans="1:71" ht="19.5" customHeight="1" x14ac:dyDescent="0.15">
      <c r="A138" s="62"/>
      <c r="B138" s="143">
        <v>32</v>
      </c>
      <c r="C138" s="197">
        <v>92</v>
      </c>
      <c r="D138" s="142">
        <v>1.04</v>
      </c>
      <c r="E138" s="154">
        <f t="shared" si="83"/>
        <v>95.68</v>
      </c>
      <c r="F138" s="142">
        <v>0.1</v>
      </c>
      <c r="G138" s="142">
        <v>0.15</v>
      </c>
      <c r="H138" s="142">
        <v>0.2</v>
      </c>
      <c r="I138" s="142">
        <v>0.25</v>
      </c>
      <c r="J138" s="142">
        <v>0.35</v>
      </c>
      <c r="K138" s="154">
        <v>0.15</v>
      </c>
      <c r="L138" s="154">
        <v>0.25</v>
      </c>
      <c r="M138" s="142">
        <v>0.1</v>
      </c>
      <c r="N138" s="142">
        <v>0.2</v>
      </c>
      <c r="O138" s="142">
        <v>0.5</v>
      </c>
      <c r="P138" s="142">
        <v>0.7</v>
      </c>
      <c r="Q138" s="155"/>
      <c r="R138" s="142"/>
      <c r="S138" s="142"/>
      <c r="T138" s="142"/>
      <c r="U138" s="142"/>
      <c r="V138" s="142"/>
      <c r="W138" s="142"/>
      <c r="X138" s="142"/>
      <c r="Y138" s="154">
        <f t="shared" si="84"/>
        <v>32.199999999999996</v>
      </c>
      <c r="Z138" s="154">
        <f t="shared" si="85"/>
        <v>46</v>
      </c>
      <c r="AA138" s="154">
        <f t="shared" si="86"/>
        <v>87.399999999999991</v>
      </c>
      <c r="AB138" s="154">
        <f t="shared" si="87"/>
        <v>110.39999999999999</v>
      </c>
      <c r="AC138" s="154">
        <f t="shared" si="88"/>
        <v>119.59999999999998</v>
      </c>
      <c r="AD138" s="197">
        <v>92</v>
      </c>
      <c r="AE138" s="156">
        <f t="shared" si="89"/>
        <v>127.88</v>
      </c>
      <c r="AF138" s="143"/>
      <c r="AG138" s="157">
        <f t="shared" si="90"/>
        <v>215.27999999999997</v>
      </c>
      <c r="AH138" s="157"/>
      <c r="AI138" s="142">
        <v>755</v>
      </c>
      <c r="AJ138" s="158">
        <f t="shared" si="91"/>
        <v>96549.4</v>
      </c>
      <c r="AK138" s="150">
        <f t="shared" si="92"/>
        <v>162536.39999999997</v>
      </c>
      <c r="AL138" s="52">
        <f t="shared" si="93"/>
        <v>1049.45</v>
      </c>
      <c r="AM138" s="168">
        <f t="shared" si="94"/>
        <v>1766.6999999999996</v>
      </c>
      <c r="AN138" s="159">
        <v>7.4999999999999997E-2</v>
      </c>
      <c r="AO138" s="158">
        <f t="shared" si="95"/>
        <v>7241.204999999999</v>
      </c>
      <c r="AP138" s="159">
        <v>7.4999999999999997E-2</v>
      </c>
      <c r="AQ138" s="150">
        <f t="shared" si="96"/>
        <v>12190.229999999998</v>
      </c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</row>
    <row r="139" spans="1:71" ht="19.5" customHeight="1" x14ac:dyDescent="0.15">
      <c r="A139" s="62"/>
      <c r="B139" s="143">
        <v>33</v>
      </c>
      <c r="C139" s="197">
        <v>93</v>
      </c>
      <c r="D139" s="142">
        <v>1.07</v>
      </c>
      <c r="E139" s="154">
        <f t="shared" si="83"/>
        <v>99.51</v>
      </c>
      <c r="F139" s="142">
        <v>0.1</v>
      </c>
      <c r="G139" s="142">
        <v>0.15</v>
      </c>
      <c r="H139" s="142">
        <v>0.2</v>
      </c>
      <c r="I139" s="142">
        <v>0.25</v>
      </c>
      <c r="J139" s="142">
        <v>0.35</v>
      </c>
      <c r="K139" s="154">
        <v>0.15</v>
      </c>
      <c r="L139" s="154">
        <v>0.25</v>
      </c>
      <c r="M139" s="142">
        <v>0.1</v>
      </c>
      <c r="N139" s="142">
        <v>0.2</v>
      </c>
      <c r="O139" s="142">
        <v>0.5</v>
      </c>
      <c r="P139" s="142">
        <v>0.7</v>
      </c>
      <c r="Q139" s="155"/>
      <c r="R139" s="142"/>
      <c r="S139" s="142"/>
      <c r="T139" s="142"/>
      <c r="U139" s="142"/>
      <c r="V139" s="142"/>
      <c r="W139" s="142"/>
      <c r="X139" s="142"/>
      <c r="Y139" s="154">
        <f t="shared" si="84"/>
        <v>32.549999999999997</v>
      </c>
      <c r="Z139" s="154">
        <f t="shared" si="85"/>
        <v>46.5</v>
      </c>
      <c r="AA139" s="154">
        <f t="shared" si="86"/>
        <v>88.35</v>
      </c>
      <c r="AB139" s="154">
        <f t="shared" si="87"/>
        <v>111.6</v>
      </c>
      <c r="AC139" s="154">
        <f t="shared" si="88"/>
        <v>120.89999999999998</v>
      </c>
      <c r="AD139" s="197">
        <v>93</v>
      </c>
      <c r="AE139" s="156">
        <f t="shared" si="89"/>
        <v>132.06</v>
      </c>
      <c r="AF139" s="143"/>
      <c r="AG139" s="157">
        <f t="shared" si="90"/>
        <v>220.40999999999997</v>
      </c>
      <c r="AH139" s="157"/>
      <c r="AI139" s="142">
        <v>755</v>
      </c>
      <c r="AJ139" s="158">
        <f t="shared" si="91"/>
        <v>99705.3</v>
      </c>
      <c r="AK139" s="150">
        <f t="shared" si="92"/>
        <v>166409.54999999999</v>
      </c>
      <c r="AL139" s="52">
        <f t="shared" si="93"/>
        <v>1072.1000000000001</v>
      </c>
      <c r="AM139" s="168">
        <f t="shared" si="94"/>
        <v>1789.35</v>
      </c>
      <c r="AN139" s="159">
        <v>7.4999999999999997E-2</v>
      </c>
      <c r="AO139" s="158">
        <f t="shared" si="95"/>
        <v>7477.8975</v>
      </c>
      <c r="AP139" s="159">
        <v>7.4999999999999997E-2</v>
      </c>
      <c r="AQ139" s="150">
        <f t="shared" si="96"/>
        <v>12480.716249999999</v>
      </c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</row>
    <row r="140" spans="1:71" ht="19.5" customHeight="1" x14ac:dyDescent="0.15">
      <c r="A140" s="62"/>
      <c r="B140" s="143">
        <v>34</v>
      </c>
      <c r="C140" s="197">
        <v>94</v>
      </c>
      <c r="D140" s="142">
        <v>1.03</v>
      </c>
      <c r="E140" s="154">
        <f t="shared" si="83"/>
        <v>96.820000000000007</v>
      </c>
      <c r="F140" s="142">
        <v>0.1</v>
      </c>
      <c r="G140" s="142">
        <v>0.15</v>
      </c>
      <c r="H140" s="142">
        <v>0.2</v>
      </c>
      <c r="I140" s="142">
        <v>0.25</v>
      </c>
      <c r="J140" s="142">
        <v>0.35</v>
      </c>
      <c r="K140" s="154">
        <v>0.15</v>
      </c>
      <c r="L140" s="154">
        <v>0.25</v>
      </c>
      <c r="M140" s="142">
        <v>0.1</v>
      </c>
      <c r="N140" s="142">
        <v>0.2</v>
      </c>
      <c r="O140" s="142">
        <v>0.5</v>
      </c>
      <c r="P140" s="142">
        <v>0.7</v>
      </c>
      <c r="Q140" s="155"/>
      <c r="R140" s="142"/>
      <c r="S140" s="142"/>
      <c r="T140" s="142"/>
      <c r="U140" s="142"/>
      <c r="V140" s="142"/>
      <c r="W140" s="142"/>
      <c r="X140" s="142"/>
      <c r="Y140" s="154">
        <f t="shared" si="84"/>
        <v>32.9</v>
      </c>
      <c r="Z140" s="154">
        <f t="shared" si="85"/>
        <v>47</v>
      </c>
      <c r="AA140" s="154">
        <f t="shared" si="86"/>
        <v>89.3</v>
      </c>
      <c r="AB140" s="154">
        <f t="shared" si="87"/>
        <v>112.8</v>
      </c>
      <c r="AC140" s="154">
        <f t="shared" si="88"/>
        <v>122.19999999999999</v>
      </c>
      <c r="AD140" s="197">
        <v>94</v>
      </c>
      <c r="AE140" s="156">
        <f t="shared" si="89"/>
        <v>129.72</v>
      </c>
      <c r="AF140" s="143"/>
      <c r="AG140" s="157">
        <f t="shared" si="90"/>
        <v>219.01999999999998</v>
      </c>
      <c r="AH140" s="157"/>
      <c r="AI140" s="142">
        <v>755</v>
      </c>
      <c r="AJ140" s="158">
        <f t="shared" si="91"/>
        <v>97938.6</v>
      </c>
      <c r="AK140" s="150">
        <f t="shared" si="92"/>
        <v>165360.09999999998</v>
      </c>
      <c r="AL140" s="52">
        <f t="shared" si="93"/>
        <v>1041.9000000000001</v>
      </c>
      <c r="AM140" s="168">
        <f t="shared" si="94"/>
        <v>1759.1499999999999</v>
      </c>
      <c r="AN140" s="159">
        <v>7.4999999999999997E-2</v>
      </c>
      <c r="AO140" s="158">
        <f t="shared" si="95"/>
        <v>7345.3950000000004</v>
      </c>
      <c r="AP140" s="159">
        <v>7.4999999999999997E-2</v>
      </c>
      <c r="AQ140" s="150">
        <f t="shared" si="96"/>
        <v>12402.007499999998</v>
      </c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</row>
    <row r="141" spans="1:71" ht="19.5" customHeight="1" x14ac:dyDescent="0.15">
      <c r="A141" s="62"/>
      <c r="B141" s="143">
        <v>35</v>
      </c>
      <c r="C141" s="197">
        <v>95</v>
      </c>
      <c r="D141" s="142">
        <v>1.02</v>
      </c>
      <c r="E141" s="154">
        <f t="shared" si="83"/>
        <v>96.9</v>
      </c>
      <c r="F141" s="142">
        <v>0.1</v>
      </c>
      <c r="G141" s="142">
        <v>0.15</v>
      </c>
      <c r="H141" s="142">
        <v>0.2</v>
      </c>
      <c r="I141" s="142">
        <v>0.25</v>
      </c>
      <c r="J141" s="142">
        <v>0.35</v>
      </c>
      <c r="K141" s="154">
        <v>0.15</v>
      </c>
      <c r="L141" s="154">
        <v>0.25</v>
      </c>
      <c r="M141" s="142">
        <v>0.1</v>
      </c>
      <c r="N141" s="142">
        <v>0.2</v>
      </c>
      <c r="O141" s="142">
        <v>0.5</v>
      </c>
      <c r="P141" s="142">
        <v>0.7</v>
      </c>
      <c r="Q141" s="155"/>
      <c r="R141" s="142"/>
      <c r="S141" s="142"/>
      <c r="T141" s="142"/>
      <c r="U141" s="142"/>
      <c r="V141" s="142"/>
      <c r="W141" s="142"/>
      <c r="X141" s="142"/>
      <c r="Y141" s="154">
        <f t="shared" si="84"/>
        <v>33.25</v>
      </c>
      <c r="Z141" s="154">
        <f t="shared" si="85"/>
        <v>47.5</v>
      </c>
      <c r="AA141" s="154">
        <f t="shared" si="86"/>
        <v>90.25</v>
      </c>
      <c r="AB141" s="154">
        <f t="shared" si="87"/>
        <v>114</v>
      </c>
      <c r="AC141" s="154">
        <f t="shared" si="88"/>
        <v>123.49999999999999</v>
      </c>
      <c r="AD141" s="197">
        <v>95</v>
      </c>
      <c r="AE141" s="156">
        <f t="shared" si="89"/>
        <v>130.15</v>
      </c>
      <c r="AF141" s="143"/>
      <c r="AG141" s="157">
        <f t="shared" si="90"/>
        <v>220.39999999999998</v>
      </c>
      <c r="AH141" s="157"/>
      <c r="AI141" s="142">
        <v>755</v>
      </c>
      <c r="AJ141" s="158">
        <f t="shared" si="91"/>
        <v>98263.25</v>
      </c>
      <c r="AK141" s="150">
        <f t="shared" si="92"/>
        <v>166401.99999999997</v>
      </c>
      <c r="AL141" s="52">
        <f t="shared" si="93"/>
        <v>1034.3499999999999</v>
      </c>
      <c r="AM141" s="168">
        <f t="shared" si="94"/>
        <v>1751.5999999999997</v>
      </c>
      <c r="AN141" s="159">
        <v>7.4999999999999997E-2</v>
      </c>
      <c r="AO141" s="158">
        <f t="shared" si="95"/>
        <v>7369.7437499999996</v>
      </c>
      <c r="AP141" s="159">
        <v>7.4999999999999997E-2</v>
      </c>
      <c r="AQ141" s="150">
        <f t="shared" si="96"/>
        <v>12480.149999999998</v>
      </c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</row>
    <row r="142" spans="1:71" ht="19.5" customHeight="1" x14ac:dyDescent="0.15">
      <c r="A142" s="62"/>
      <c r="B142" s="143">
        <v>36</v>
      </c>
      <c r="C142" s="197">
        <v>96</v>
      </c>
      <c r="D142" s="142">
        <v>1.02</v>
      </c>
      <c r="E142" s="154">
        <f t="shared" si="83"/>
        <v>97.92</v>
      </c>
      <c r="F142" s="142">
        <v>0.1</v>
      </c>
      <c r="G142" s="142">
        <v>0.15</v>
      </c>
      <c r="H142" s="142">
        <v>0.2</v>
      </c>
      <c r="I142" s="142">
        <v>0.25</v>
      </c>
      <c r="J142" s="142">
        <v>0.35</v>
      </c>
      <c r="K142" s="154">
        <v>0.15</v>
      </c>
      <c r="L142" s="154">
        <v>0.25</v>
      </c>
      <c r="M142" s="142">
        <v>0.1</v>
      </c>
      <c r="N142" s="142">
        <v>0.2</v>
      </c>
      <c r="O142" s="142">
        <v>0.5</v>
      </c>
      <c r="P142" s="142">
        <v>0.7</v>
      </c>
      <c r="Q142" s="155"/>
      <c r="R142" s="142"/>
      <c r="S142" s="142"/>
      <c r="T142" s="142"/>
      <c r="U142" s="142"/>
      <c r="V142" s="142"/>
      <c r="W142" s="142"/>
      <c r="X142" s="142"/>
      <c r="Y142" s="154">
        <f t="shared" si="84"/>
        <v>33.599999999999994</v>
      </c>
      <c r="Z142" s="154">
        <f t="shared" si="85"/>
        <v>48</v>
      </c>
      <c r="AA142" s="154">
        <f t="shared" si="86"/>
        <v>91.199999999999989</v>
      </c>
      <c r="AB142" s="154">
        <f t="shared" si="87"/>
        <v>115.19999999999999</v>
      </c>
      <c r="AC142" s="154">
        <f t="shared" si="88"/>
        <v>124.79999999999998</v>
      </c>
      <c r="AD142" s="197">
        <v>96</v>
      </c>
      <c r="AE142" s="156">
        <f t="shared" si="89"/>
        <v>131.51999999999998</v>
      </c>
      <c r="AF142" s="143"/>
      <c r="AG142" s="157">
        <f t="shared" si="90"/>
        <v>222.71999999999997</v>
      </c>
      <c r="AH142" s="157"/>
      <c r="AI142" s="142">
        <v>755</v>
      </c>
      <c r="AJ142" s="158">
        <f t="shared" si="91"/>
        <v>99297.599999999991</v>
      </c>
      <c r="AK142" s="150">
        <f t="shared" si="92"/>
        <v>168153.59999999998</v>
      </c>
      <c r="AL142" s="52">
        <f t="shared" si="93"/>
        <v>1034.3499999999999</v>
      </c>
      <c r="AM142" s="168">
        <f t="shared" si="94"/>
        <v>1751.5999999999997</v>
      </c>
      <c r="AN142" s="159">
        <v>7.4999999999999997E-2</v>
      </c>
      <c r="AO142" s="158">
        <f t="shared" si="95"/>
        <v>7447.3199999999988</v>
      </c>
      <c r="AP142" s="159">
        <v>7.4999999999999997E-2</v>
      </c>
      <c r="AQ142" s="150">
        <f t="shared" si="96"/>
        <v>12611.519999999999</v>
      </c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</row>
    <row r="143" spans="1:71" ht="19.5" customHeight="1" x14ac:dyDescent="0.15">
      <c r="A143" s="62"/>
      <c r="B143" s="143">
        <v>37</v>
      </c>
      <c r="C143" s="197">
        <v>97</v>
      </c>
      <c r="D143" s="142">
        <v>1.01</v>
      </c>
      <c r="E143" s="154">
        <f t="shared" si="83"/>
        <v>97.97</v>
      </c>
      <c r="F143" s="142">
        <v>0.1</v>
      </c>
      <c r="G143" s="142">
        <v>0.15</v>
      </c>
      <c r="H143" s="142">
        <v>0.2</v>
      </c>
      <c r="I143" s="142">
        <v>0.25</v>
      </c>
      <c r="J143" s="142">
        <v>0.35</v>
      </c>
      <c r="K143" s="154">
        <v>0.15</v>
      </c>
      <c r="L143" s="154">
        <v>0.25</v>
      </c>
      <c r="M143" s="142">
        <v>0.1</v>
      </c>
      <c r="N143" s="142">
        <v>0.2</v>
      </c>
      <c r="O143" s="142">
        <v>0.5</v>
      </c>
      <c r="P143" s="142">
        <v>0.7</v>
      </c>
      <c r="Q143" s="155"/>
      <c r="R143" s="142"/>
      <c r="S143" s="142"/>
      <c r="T143" s="142"/>
      <c r="U143" s="142"/>
      <c r="V143" s="142"/>
      <c r="W143" s="142"/>
      <c r="X143" s="142"/>
      <c r="Y143" s="154">
        <f t="shared" si="84"/>
        <v>33.949999999999996</v>
      </c>
      <c r="Z143" s="154">
        <f t="shared" si="85"/>
        <v>48.5</v>
      </c>
      <c r="AA143" s="154">
        <f t="shared" si="86"/>
        <v>92.149999999999991</v>
      </c>
      <c r="AB143" s="154">
        <f t="shared" si="87"/>
        <v>116.39999999999999</v>
      </c>
      <c r="AC143" s="154">
        <f t="shared" si="88"/>
        <v>126.09999999999998</v>
      </c>
      <c r="AD143" s="197">
        <v>97</v>
      </c>
      <c r="AE143" s="156">
        <f t="shared" si="89"/>
        <v>131.91999999999999</v>
      </c>
      <c r="AF143" s="143"/>
      <c r="AG143" s="157">
        <f t="shared" si="90"/>
        <v>224.07</v>
      </c>
      <c r="AH143" s="157"/>
      <c r="AI143" s="142">
        <v>755</v>
      </c>
      <c r="AJ143" s="158">
        <f t="shared" si="91"/>
        <v>99599.599999999991</v>
      </c>
      <c r="AK143" s="150">
        <f t="shared" si="92"/>
        <v>169172.85</v>
      </c>
      <c r="AL143" s="52">
        <f t="shared" si="93"/>
        <v>1026.8</v>
      </c>
      <c r="AM143" s="168">
        <f t="shared" si="94"/>
        <v>1744.05</v>
      </c>
      <c r="AN143" s="159">
        <v>7.4999999999999997E-2</v>
      </c>
      <c r="AO143" s="158">
        <f t="shared" si="95"/>
        <v>7469.9699999999993</v>
      </c>
      <c r="AP143" s="159">
        <v>7.4999999999999997E-2</v>
      </c>
      <c r="AQ143" s="150">
        <f t="shared" si="96"/>
        <v>12687.963750000001</v>
      </c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</row>
    <row r="144" spans="1:71" ht="19.5" customHeight="1" x14ac:dyDescent="0.15">
      <c r="A144" s="62"/>
      <c r="B144" s="143">
        <v>38</v>
      </c>
      <c r="C144" s="197">
        <v>98</v>
      </c>
      <c r="D144" s="142">
        <v>1.01</v>
      </c>
      <c r="E144" s="154">
        <f t="shared" si="83"/>
        <v>98.98</v>
      </c>
      <c r="F144" s="142">
        <v>0.1</v>
      </c>
      <c r="G144" s="142">
        <v>0.15</v>
      </c>
      <c r="H144" s="142">
        <v>0.2</v>
      </c>
      <c r="I144" s="142">
        <v>0.25</v>
      </c>
      <c r="J144" s="142">
        <v>0.35</v>
      </c>
      <c r="K144" s="154">
        <v>0.15</v>
      </c>
      <c r="L144" s="154">
        <v>0.25</v>
      </c>
      <c r="M144" s="142">
        <v>0.1</v>
      </c>
      <c r="N144" s="142">
        <v>0.2</v>
      </c>
      <c r="O144" s="142">
        <v>0.5</v>
      </c>
      <c r="P144" s="142">
        <v>0.7</v>
      </c>
      <c r="Q144" s="155"/>
      <c r="R144" s="142"/>
      <c r="S144" s="142"/>
      <c r="T144" s="142"/>
      <c r="U144" s="142"/>
      <c r="V144" s="142"/>
      <c r="W144" s="142"/>
      <c r="X144" s="142"/>
      <c r="Y144" s="154">
        <f t="shared" si="84"/>
        <v>34.299999999999997</v>
      </c>
      <c r="Z144" s="154">
        <f t="shared" si="85"/>
        <v>49</v>
      </c>
      <c r="AA144" s="154">
        <f t="shared" si="86"/>
        <v>93.1</v>
      </c>
      <c r="AB144" s="154">
        <f t="shared" si="87"/>
        <v>117.6</v>
      </c>
      <c r="AC144" s="154">
        <f t="shared" si="88"/>
        <v>127.39999999999998</v>
      </c>
      <c r="AD144" s="197">
        <v>98</v>
      </c>
      <c r="AE144" s="156">
        <f t="shared" si="89"/>
        <v>133.28</v>
      </c>
      <c r="AF144" s="143"/>
      <c r="AG144" s="157">
        <f t="shared" si="90"/>
        <v>226.38</v>
      </c>
      <c r="AH144" s="157"/>
      <c r="AI144" s="142">
        <v>755</v>
      </c>
      <c r="AJ144" s="158">
        <f t="shared" si="91"/>
        <v>100626.4</v>
      </c>
      <c r="AK144" s="150">
        <f t="shared" si="92"/>
        <v>170916.9</v>
      </c>
      <c r="AL144" s="52">
        <f t="shared" si="93"/>
        <v>1026.8</v>
      </c>
      <c r="AM144" s="168">
        <f t="shared" si="94"/>
        <v>1744.05</v>
      </c>
      <c r="AN144" s="159">
        <v>7.4999999999999997E-2</v>
      </c>
      <c r="AO144" s="158">
        <f t="shared" si="95"/>
        <v>7546.98</v>
      </c>
      <c r="AP144" s="159">
        <v>7.4999999999999997E-2</v>
      </c>
      <c r="AQ144" s="150">
        <f t="shared" si="96"/>
        <v>12818.7675</v>
      </c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</row>
    <row r="145" spans="1:71" ht="19.5" customHeight="1" x14ac:dyDescent="0.15">
      <c r="A145" s="62"/>
      <c r="B145" s="143">
        <v>39</v>
      </c>
      <c r="C145" s="197">
        <v>99</v>
      </c>
      <c r="D145" s="142">
        <v>1</v>
      </c>
      <c r="E145" s="154">
        <f t="shared" si="83"/>
        <v>99</v>
      </c>
      <c r="F145" s="142">
        <v>0.1</v>
      </c>
      <c r="G145" s="142">
        <v>0.15</v>
      </c>
      <c r="H145" s="142">
        <v>0.2</v>
      </c>
      <c r="I145" s="142">
        <v>0.25</v>
      </c>
      <c r="J145" s="142">
        <v>0.35</v>
      </c>
      <c r="K145" s="154">
        <v>0.15</v>
      </c>
      <c r="L145" s="154">
        <v>0.25</v>
      </c>
      <c r="M145" s="142">
        <v>0.1</v>
      </c>
      <c r="N145" s="142">
        <v>0.2</v>
      </c>
      <c r="O145" s="142">
        <v>0.5</v>
      </c>
      <c r="P145" s="142">
        <v>0.7</v>
      </c>
      <c r="Q145" s="155"/>
      <c r="R145" s="142"/>
      <c r="S145" s="142"/>
      <c r="T145" s="142"/>
      <c r="U145" s="142"/>
      <c r="V145" s="142"/>
      <c r="W145" s="142"/>
      <c r="X145" s="142"/>
      <c r="Y145" s="154">
        <f t="shared" si="84"/>
        <v>34.65</v>
      </c>
      <c r="Z145" s="154">
        <f t="shared" si="85"/>
        <v>49.5</v>
      </c>
      <c r="AA145" s="154">
        <f t="shared" si="86"/>
        <v>94.05</v>
      </c>
      <c r="AB145" s="154">
        <f t="shared" si="87"/>
        <v>118.8</v>
      </c>
      <c r="AC145" s="154">
        <f t="shared" si="88"/>
        <v>128.69999999999999</v>
      </c>
      <c r="AD145" s="197">
        <v>99</v>
      </c>
      <c r="AE145" s="156">
        <f t="shared" si="89"/>
        <v>133.65</v>
      </c>
      <c r="AF145" s="143"/>
      <c r="AG145" s="157">
        <f t="shared" si="90"/>
        <v>227.7</v>
      </c>
      <c r="AH145" s="157"/>
      <c r="AI145" s="142">
        <v>755</v>
      </c>
      <c r="AJ145" s="158">
        <f t="shared" si="91"/>
        <v>100905.75</v>
      </c>
      <c r="AK145" s="150">
        <f t="shared" si="92"/>
        <v>171913.5</v>
      </c>
      <c r="AL145" s="52">
        <f t="shared" si="93"/>
        <v>1019.25</v>
      </c>
      <c r="AM145" s="168">
        <f t="shared" si="94"/>
        <v>1736.5</v>
      </c>
      <c r="AN145" s="159">
        <v>7.4999999999999997E-2</v>
      </c>
      <c r="AO145" s="158">
        <f t="shared" si="95"/>
        <v>7567.9312499999996</v>
      </c>
      <c r="AP145" s="159">
        <v>7.4999999999999997E-2</v>
      </c>
      <c r="AQ145" s="150">
        <f t="shared" si="96"/>
        <v>12893.512499999999</v>
      </c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</row>
    <row r="146" spans="1:71" ht="19.5" customHeight="1" x14ac:dyDescent="0.15">
      <c r="A146" s="62"/>
      <c r="B146" s="204">
        <v>40</v>
      </c>
      <c r="C146" s="205">
        <v>100</v>
      </c>
      <c r="D146" s="206">
        <v>1</v>
      </c>
      <c r="E146" s="207">
        <f t="shared" si="83"/>
        <v>100</v>
      </c>
      <c r="F146" s="206">
        <v>0.1</v>
      </c>
      <c r="G146" s="206">
        <v>0.15</v>
      </c>
      <c r="H146" s="206">
        <v>0.2</v>
      </c>
      <c r="I146" s="206">
        <v>0.25</v>
      </c>
      <c r="J146" s="142">
        <v>0.35</v>
      </c>
      <c r="K146" s="207">
        <v>0.15</v>
      </c>
      <c r="L146" s="207">
        <v>0.25</v>
      </c>
      <c r="M146" s="206">
        <v>0.1</v>
      </c>
      <c r="N146" s="206">
        <v>0.2</v>
      </c>
      <c r="O146" s="206">
        <v>0.5</v>
      </c>
      <c r="P146" s="142">
        <v>0.7</v>
      </c>
      <c r="Q146" s="208"/>
      <c r="R146" s="206"/>
      <c r="S146" s="206"/>
      <c r="T146" s="206"/>
      <c r="U146" s="206"/>
      <c r="V146" s="206"/>
      <c r="W146" s="206"/>
      <c r="X146" s="206"/>
      <c r="Y146" s="154">
        <f t="shared" si="84"/>
        <v>35</v>
      </c>
      <c r="Z146" s="154">
        <f t="shared" si="85"/>
        <v>50</v>
      </c>
      <c r="AA146" s="154">
        <f t="shared" si="86"/>
        <v>95</v>
      </c>
      <c r="AB146" s="154">
        <f t="shared" si="87"/>
        <v>120</v>
      </c>
      <c r="AC146" s="154">
        <f t="shared" si="88"/>
        <v>129.99999999999997</v>
      </c>
      <c r="AD146" s="205">
        <v>100</v>
      </c>
      <c r="AE146" s="209">
        <f t="shared" si="89"/>
        <v>135</v>
      </c>
      <c r="AF146" s="204"/>
      <c r="AG146" s="210">
        <f t="shared" si="90"/>
        <v>229.99999999999997</v>
      </c>
      <c r="AH146" s="210"/>
      <c r="AI146" s="206">
        <v>774</v>
      </c>
      <c r="AJ146" s="211">
        <f t="shared" si="91"/>
        <v>104490</v>
      </c>
      <c r="AK146" s="212">
        <f t="shared" si="92"/>
        <v>178019.99999999997</v>
      </c>
      <c r="AL146" s="213">
        <f t="shared" si="93"/>
        <v>1044.9000000000001</v>
      </c>
      <c r="AM146" s="168">
        <f t="shared" si="94"/>
        <v>1780.1999999999998</v>
      </c>
      <c r="AN146" s="159">
        <v>7.4999999999999997E-2</v>
      </c>
      <c r="AO146" s="211">
        <f t="shared" si="95"/>
        <v>7836.75</v>
      </c>
      <c r="AP146" s="159">
        <v>7.4999999999999997E-2</v>
      </c>
      <c r="AQ146" s="212">
        <f t="shared" si="96"/>
        <v>13351.499999999998</v>
      </c>
      <c r="AR146" s="160">
        <f>AJ146/AD146</f>
        <v>1044.9000000000001</v>
      </c>
      <c r="AS146" s="160">
        <f>AK146/AD146</f>
        <v>1780.1999999999998</v>
      </c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</row>
    <row r="147" spans="1:71" ht="19.5" customHeight="1" x14ac:dyDescent="0.15">
      <c r="A147" s="214"/>
      <c r="B147" s="215"/>
      <c r="C147" s="216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8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6"/>
      <c r="AE147" s="217"/>
      <c r="AF147" s="215"/>
      <c r="AG147" s="217"/>
      <c r="AH147" s="217"/>
      <c r="AI147" s="217"/>
      <c r="AJ147" s="219"/>
      <c r="AK147" s="219"/>
      <c r="AL147" s="219"/>
      <c r="AM147" s="220"/>
      <c r="AN147" s="221"/>
      <c r="AO147" s="219"/>
      <c r="AP147" s="221"/>
      <c r="AQ147" s="219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2"/>
      <c r="BN147" s="222"/>
      <c r="BO147" s="222"/>
      <c r="BP147" s="222"/>
      <c r="BQ147" s="222"/>
      <c r="BR147" s="222"/>
      <c r="BS147" s="222"/>
    </row>
    <row r="148" spans="1:71" ht="124.5" customHeight="1" x14ac:dyDescent="0.15">
      <c r="A148" s="198" t="s">
        <v>244</v>
      </c>
      <c r="B148" s="179" t="s">
        <v>245</v>
      </c>
      <c r="C148" s="178" t="s">
        <v>246</v>
      </c>
      <c r="D148" s="151" t="s">
        <v>354</v>
      </c>
      <c r="E148" s="223" t="s">
        <v>355</v>
      </c>
      <c r="F148" s="342" t="s">
        <v>356</v>
      </c>
      <c r="G148" s="329"/>
      <c r="H148" s="329"/>
      <c r="I148" s="329"/>
      <c r="J148" s="343"/>
      <c r="K148" s="344" t="s">
        <v>357</v>
      </c>
      <c r="L148" s="345"/>
      <c r="M148" s="342" t="s">
        <v>358</v>
      </c>
      <c r="N148" s="329"/>
      <c r="O148" s="329"/>
      <c r="P148" s="343"/>
      <c r="Q148" s="327" t="s">
        <v>359</v>
      </c>
      <c r="R148" s="318"/>
      <c r="S148" s="318"/>
      <c r="T148" s="319"/>
      <c r="U148" s="342" t="s">
        <v>360</v>
      </c>
      <c r="V148" s="329"/>
      <c r="W148" s="329"/>
      <c r="X148" s="343"/>
      <c r="Y148" s="346" t="s">
        <v>254</v>
      </c>
      <c r="Z148" s="347"/>
      <c r="AA148" s="347"/>
      <c r="AB148" s="347"/>
      <c r="AC148" s="345"/>
      <c r="AD148" s="178" t="s">
        <v>255</v>
      </c>
      <c r="AE148" s="224" t="s">
        <v>361</v>
      </c>
      <c r="AF148" s="151"/>
      <c r="AG148" s="225" t="s">
        <v>362</v>
      </c>
      <c r="AH148" s="225"/>
      <c r="AI148" s="151" t="s">
        <v>363</v>
      </c>
      <c r="AJ148" s="224" t="s">
        <v>364</v>
      </c>
      <c r="AK148" s="225" t="s">
        <v>365</v>
      </c>
      <c r="AL148" s="226" t="s">
        <v>366</v>
      </c>
      <c r="AM148" s="227" t="s">
        <v>367</v>
      </c>
      <c r="AN148" s="228" t="s">
        <v>261</v>
      </c>
      <c r="AO148" s="226" t="s">
        <v>294</v>
      </c>
      <c r="AP148" s="228" t="s">
        <v>263</v>
      </c>
      <c r="AQ148" s="185" t="s">
        <v>295</v>
      </c>
      <c r="AR148" s="199"/>
      <c r="AS148" s="199"/>
      <c r="AT148" s="199"/>
      <c r="AU148" s="199"/>
      <c r="AV148" s="199"/>
      <c r="AW148" s="199"/>
      <c r="AX148" s="199"/>
      <c r="AY148" s="199"/>
      <c r="AZ148" s="199"/>
      <c r="BA148" s="199"/>
      <c r="BB148" s="199"/>
      <c r="BC148" s="199"/>
      <c r="BD148" s="199"/>
      <c r="BE148" s="199"/>
      <c r="BF148" s="199"/>
      <c r="BG148" s="199"/>
      <c r="BH148" s="199"/>
      <c r="BI148" s="199"/>
      <c r="BJ148" s="199"/>
      <c r="BK148" s="199"/>
      <c r="BL148" s="199"/>
      <c r="BM148" s="199"/>
      <c r="BN148" s="199"/>
      <c r="BO148" s="199"/>
      <c r="BP148" s="199"/>
      <c r="BQ148" s="199"/>
      <c r="BR148" s="199"/>
      <c r="BS148" s="199"/>
    </row>
    <row r="149" spans="1:71" ht="19.5" customHeight="1" x14ac:dyDescent="0.15">
      <c r="A149" s="62"/>
      <c r="B149" s="143">
        <v>41</v>
      </c>
      <c r="C149" s="197">
        <v>101</v>
      </c>
      <c r="D149" s="142">
        <v>1</v>
      </c>
      <c r="E149" s="154">
        <f t="shared" ref="E149:E178" si="97">C149*D149</f>
        <v>101</v>
      </c>
      <c r="F149" s="142">
        <v>0.1</v>
      </c>
      <c r="G149" s="142">
        <v>0.15</v>
      </c>
      <c r="H149" s="142">
        <v>0.2</v>
      </c>
      <c r="I149" s="142">
        <v>0.25</v>
      </c>
      <c r="J149" s="142">
        <v>0.15</v>
      </c>
      <c r="K149" s="142">
        <v>0.15</v>
      </c>
      <c r="L149" s="142">
        <v>0.25</v>
      </c>
      <c r="M149" s="142">
        <v>0.1</v>
      </c>
      <c r="N149" s="142">
        <v>0.2</v>
      </c>
      <c r="O149" s="142">
        <v>0.5</v>
      </c>
      <c r="P149" s="142">
        <v>0.5</v>
      </c>
      <c r="Q149" s="155">
        <v>2.5000000000000001E-2</v>
      </c>
      <c r="R149" s="142">
        <v>0.01</v>
      </c>
      <c r="S149" s="142">
        <v>0.15</v>
      </c>
      <c r="T149" s="142">
        <v>0.25</v>
      </c>
      <c r="U149" s="142"/>
      <c r="V149" s="142"/>
      <c r="W149" s="142"/>
      <c r="X149" s="142"/>
      <c r="Y149" s="154">
        <f t="shared" ref="Y149:Y178" si="98">(F149+K149+M149+Q149+U149)*C149</f>
        <v>37.875</v>
      </c>
      <c r="Z149" s="154">
        <f t="shared" ref="Z149:Z178" si="99">(G149+K149+N149+R149+V149)*C149</f>
        <v>51.51</v>
      </c>
      <c r="AA149" s="154">
        <f t="shared" ref="AA149:AA178" si="100">(H149+L149+N149+S149+W149)*C149</f>
        <v>80.800000000000011</v>
      </c>
      <c r="AB149" s="154">
        <f t="shared" ref="AB149:AB178" si="101">(I149+L149+P149+T149+X149)*C149</f>
        <v>126.25</v>
      </c>
      <c r="AC149" s="154">
        <f t="shared" ref="AC149:AC178" si="102">(J149+L149+P149+T149+X149)*C149</f>
        <v>116.14999999999999</v>
      </c>
      <c r="AD149" s="197">
        <v>101</v>
      </c>
      <c r="AE149" s="156">
        <f t="shared" ref="AE149:AE178" si="103">E149+Y149</f>
        <v>138.875</v>
      </c>
      <c r="AF149" s="143"/>
      <c r="AG149" s="157">
        <f t="shared" ref="AG149:AG178" si="104">E149+AC149</f>
        <v>217.14999999999998</v>
      </c>
      <c r="AH149" s="157"/>
      <c r="AI149" s="142">
        <v>775</v>
      </c>
      <c r="AJ149" s="158">
        <f t="shared" ref="AJ149:AJ178" si="105">AE149*AI149</f>
        <v>107628.125</v>
      </c>
      <c r="AK149" s="150">
        <f t="shared" ref="AK149:AK178" si="106">AG149*AI149</f>
        <v>168291.24999999997</v>
      </c>
      <c r="AL149" s="52">
        <f t="shared" ref="AL149:AL178" si="107">AJ149/AD149</f>
        <v>1065.625</v>
      </c>
      <c r="AM149" s="168">
        <f t="shared" ref="AM149:AM178" si="108">AK149/AD149</f>
        <v>1666.2499999999998</v>
      </c>
      <c r="AN149" s="159">
        <v>7.0000000000000007E-2</v>
      </c>
      <c r="AO149" s="158">
        <f t="shared" ref="AO149:AO178" si="109">AJ149*AN149</f>
        <v>7533.9687500000009</v>
      </c>
      <c r="AP149" s="159">
        <v>7.0000000000000007E-2</v>
      </c>
      <c r="AQ149" s="150">
        <f t="shared" ref="AQ149:AQ178" si="110">AK149*AP149</f>
        <v>11780.387499999999</v>
      </c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</row>
    <row r="150" spans="1:71" ht="19.5" customHeight="1" x14ac:dyDescent="0.15">
      <c r="A150" s="62"/>
      <c r="B150" s="143">
        <v>42</v>
      </c>
      <c r="C150" s="197">
        <v>102</v>
      </c>
      <c r="D150" s="142">
        <v>1</v>
      </c>
      <c r="E150" s="154">
        <f t="shared" si="97"/>
        <v>102</v>
      </c>
      <c r="F150" s="142">
        <v>0.1</v>
      </c>
      <c r="G150" s="142">
        <v>0.15</v>
      </c>
      <c r="H150" s="142">
        <v>0.2</v>
      </c>
      <c r="I150" s="142">
        <v>0.25</v>
      </c>
      <c r="J150" s="142">
        <v>0.15</v>
      </c>
      <c r="K150" s="142">
        <v>0.15</v>
      </c>
      <c r="L150" s="142">
        <v>0.25</v>
      </c>
      <c r="M150" s="142">
        <v>0.1</v>
      </c>
      <c r="N150" s="142">
        <v>0.2</v>
      </c>
      <c r="O150" s="142">
        <v>0.5</v>
      </c>
      <c r="P150" s="142">
        <v>0.5</v>
      </c>
      <c r="Q150" s="155">
        <v>2.5000000000000001E-2</v>
      </c>
      <c r="R150" s="142">
        <v>0.01</v>
      </c>
      <c r="S150" s="142">
        <v>0.15</v>
      </c>
      <c r="T150" s="142">
        <v>0.25</v>
      </c>
      <c r="U150" s="142"/>
      <c r="V150" s="142"/>
      <c r="W150" s="142"/>
      <c r="X150" s="142"/>
      <c r="Y150" s="154">
        <f t="shared" si="98"/>
        <v>38.25</v>
      </c>
      <c r="Z150" s="154">
        <f t="shared" si="99"/>
        <v>52.02</v>
      </c>
      <c r="AA150" s="154">
        <f t="shared" si="100"/>
        <v>81.600000000000009</v>
      </c>
      <c r="AB150" s="154">
        <f t="shared" si="101"/>
        <v>127.5</v>
      </c>
      <c r="AC150" s="154">
        <f t="shared" si="102"/>
        <v>117.3</v>
      </c>
      <c r="AD150" s="197">
        <v>102</v>
      </c>
      <c r="AE150" s="156">
        <f t="shared" si="103"/>
        <v>140.25</v>
      </c>
      <c r="AF150" s="143"/>
      <c r="AG150" s="157">
        <f t="shared" si="104"/>
        <v>219.3</v>
      </c>
      <c r="AH150" s="157"/>
      <c r="AI150" s="142">
        <v>776</v>
      </c>
      <c r="AJ150" s="158">
        <f t="shared" si="105"/>
        <v>108834</v>
      </c>
      <c r="AK150" s="150">
        <f t="shared" si="106"/>
        <v>170176.80000000002</v>
      </c>
      <c r="AL150" s="52">
        <f t="shared" si="107"/>
        <v>1067</v>
      </c>
      <c r="AM150" s="168">
        <f t="shared" si="108"/>
        <v>1668.4</v>
      </c>
      <c r="AN150" s="159">
        <v>7.0000000000000007E-2</v>
      </c>
      <c r="AO150" s="158">
        <f t="shared" si="109"/>
        <v>7618.380000000001</v>
      </c>
      <c r="AP150" s="159">
        <v>7.0000000000000007E-2</v>
      </c>
      <c r="AQ150" s="150">
        <f t="shared" si="110"/>
        <v>11912.376000000002</v>
      </c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1" ht="19.5" customHeight="1" x14ac:dyDescent="0.15">
      <c r="A151" s="62"/>
      <c r="B151" s="143">
        <v>43</v>
      </c>
      <c r="C151" s="197">
        <v>103</v>
      </c>
      <c r="D151" s="142">
        <v>1</v>
      </c>
      <c r="E151" s="154">
        <f t="shared" si="97"/>
        <v>103</v>
      </c>
      <c r="F151" s="142">
        <v>0.1</v>
      </c>
      <c r="G151" s="142">
        <v>0.15</v>
      </c>
      <c r="H151" s="142">
        <v>0.2</v>
      </c>
      <c r="I151" s="142">
        <v>0.25</v>
      </c>
      <c r="J151" s="142">
        <v>0.15</v>
      </c>
      <c r="K151" s="142">
        <v>0.15</v>
      </c>
      <c r="L151" s="142">
        <v>0.25</v>
      </c>
      <c r="M151" s="142">
        <v>0.1</v>
      </c>
      <c r="N151" s="142">
        <v>0.2</v>
      </c>
      <c r="O151" s="142">
        <v>0.5</v>
      </c>
      <c r="P151" s="142">
        <v>0.5</v>
      </c>
      <c r="Q151" s="155">
        <v>2.5000000000000001E-2</v>
      </c>
      <c r="R151" s="142">
        <v>0.01</v>
      </c>
      <c r="S151" s="142">
        <v>0.15</v>
      </c>
      <c r="T151" s="142">
        <v>0.25</v>
      </c>
      <c r="U151" s="142"/>
      <c r="V151" s="142"/>
      <c r="W151" s="142"/>
      <c r="X151" s="142"/>
      <c r="Y151" s="154">
        <f t="shared" si="98"/>
        <v>38.625</v>
      </c>
      <c r="Z151" s="154">
        <f t="shared" si="99"/>
        <v>52.53</v>
      </c>
      <c r="AA151" s="154">
        <f t="shared" si="100"/>
        <v>82.4</v>
      </c>
      <c r="AB151" s="154">
        <f t="shared" si="101"/>
        <v>128.75</v>
      </c>
      <c r="AC151" s="154">
        <f t="shared" si="102"/>
        <v>118.44999999999999</v>
      </c>
      <c r="AD151" s="197">
        <v>103</v>
      </c>
      <c r="AE151" s="156">
        <f t="shared" si="103"/>
        <v>141.625</v>
      </c>
      <c r="AF151" s="143"/>
      <c r="AG151" s="157">
        <f t="shared" si="104"/>
        <v>221.45</v>
      </c>
      <c r="AH151" s="157"/>
      <c r="AI151" s="142">
        <v>777</v>
      </c>
      <c r="AJ151" s="158">
        <f t="shared" si="105"/>
        <v>110042.625</v>
      </c>
      <c r="AK151" s="150">
        <f t="shared" si="106"/>
        <v>172066.65</v>
      </c>
      <c r="AL151" s="52">
        <f t="shared" si="107"/>
        <v>1068.375</v>
      </c>
      <c r="AM151" s="168">
        <f t="shared" si="108"/>
        <v>1670.55</v>
      </c>
      <c r="AN151" s="159">
        <v>7.0000000000000007E-2</v>
      </c>
      <c r="AO151" s="158">
        <f t="shared" si="109"/>
        <v>7702.9837500000003</v>
      </c>
      <c r="AP151" s="159">
        <v>7.0000000000000007E-2</v>
      </c>
      <c r="AQ151" s="150">
        <f t="shared" si="110"/>
        <v>12044.665500000001</v>
      </c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</row>
    <row r="152" spans="1:71" ht="19.5" customHeight="1" x14ac:dyDescent="0.15">
      <c r="A152" s="62"/>
      <c r="B152" s="143">
        <v>44</v>
      </c>
      <c r="C152" s="197">
        <v>104</v>
      </c>
      <c r="D152" s="142">
        <v>1</v>
      </c>
      <c r="E152" s="154">
        <f t="shared" si="97"/>
        <v>104</v>
      </c>
      <c r="F152" s="142">
        <v>0.1</v>
      </c>
      <c r="G152" s="142">
        <v>0.15</v>
      </c>
      <c r="H152" s="142">
        <v>0.2</v>
      </c>
      <c r="I152" s="142">
        <v>0.25</v>
      </c>
      <c r="J152" s="142">
        <v>0.15</v>
      </c>
      <c r="K152" s="142">
        <v>0.15</v>
      </c>
      <c r="L152" s="142">
        <v>0.25</v>
      </c>
      <c r="M152" s="142">
        <v>0.1</v>
      </c>
      <c r="N152" s="142">
        <v>0.2</v>
      </c>
      <c r="O152" s="142">
        <v>0.5</v>
      </c>
      <c r="P152" s="142">
        <v>0.5</v>
      </c>
      <c r="Q152" s="155">
        <v>2.5000000000000001E-2</v>
      </c>
      <c r="R152" s="142">
        <v>0.01</v>
      </c>
      <c r="S152" s="142">
        <v>0.15</v>
      </c>
      <c r="T152" s="142">
        <v>0.25</v>
      </c>
      <c r="U152" s="142"/>
      <c r="V152" s="142"/>
      <c r="W152" s="142"/>
      <c r="X152" s="142"/>
      <c r="Y152" s="154">
        <f t="shared" si="98"/>
        <v>39</v>
      </c>
      <c r="Z152" s="154">
        <f t="shared" si="99"/>
        <v>53.04</v>
      </c>
      <c r="AA152" s="154">
        <f t="shared" si="100"/>
        <v>83.2</v>
      </c>
      <c r="AB152" s="154">
        <f t="shared" si="101"/>
        <v>130</v>
      </c>
      <c r="AC152" s="154">
        <f t="shared" si="102"/>
        <v>119.6</v>
      </c>
      <c r="AD152" s="197">
        <v>104</v>
      </c>
      <c r="AE152" s="156">
        <f t="shared" si="103"/>
        <v>143</v>
      </c>
      <c r="AF152" s="143"/>
      <c r="AG152" s="157">
        <f t="shared" si="104"/>
        <v>223.6</v>
      </c>
      <c r="AH152" s="157"/>
      <c r="AI152" s="142">
        <v>778</v>
      </c>
      <c r="AJ152" s="158">
        <f t="shared" si="105"/>
        <v>111254</v>
      </c>
      <c r="AK152" s="150">
        <f t="shared" si="106"/>
        <v>173960.8</v>
      </c>
      <c r="AL152" s="52">
        <f t="shared" si="107"/>
        <v>1069.75</v>
      </c>
      <c r="AM152" s="168">
        <f t="shared" si="108"/>
        <v>1672.6999999999998</v>
      </c>
      <c r="AN152" s="159">
        <v>7.0000000000000007E-2</v>
      </c>
      <c r="AO152" s="158">
        <f t="shared" si="109"/>
        <v>7787.7800000000007</v>
      </c>
      <c r="AP152" s="159">
        <v>7.0000000000000007E-2</v>
      </c>
      <c r="AQ152" s="150">
        <f t="shared" si="110"/>
        <v>12177.256000000001</v>
      </c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</row>
    <row r="153" spans="1:71" ht="19.5" customHeight="1" x14ac:dyDescent="0.15">
      <c r="A153" s="62"/>
      <c r="B153" s="143">
        <v>45</v>
      </c>
      <c r="C153" s="197">
        <v>105</v>
      </c>
      <c r="D153" s="142">
        <v>1</v>
      </c>
      <c r="E153" s="154">
        <f t="shared" si="97"/>
        <v>105</v>
      </c>
      <c r="F153" s="142">
        <v>0.1</v>
      </c>
      <c r="G153" s="142">
        <v>0.15</v>
      </c>
      <c r="H153" s="142">
        <v>0.2</v>
      </c>
      <c r="I153" s="142">
        <v>0.25</v>
      </c>
      <c r="J153" s="142">
        <v>0.15</v>
      </c>
      <c r="K153" s="142">
        <v>0.15</v>
      </c>
      <c r="L153" s="142">
        <v>0.25</v>
      </c>
      <c r="M153" s="142">
        <v>0.1</v>
      </c>
      <c r="N153" s="142">
        <v>0.2</v>
      </c>
      <c r="O153" s="142">
        <v>0.5</v>
      </c>
      <c r="P153" s="142">
        <v>0.5</v>
      </c>
      <c r="Q153" s="155">
        <v>2.5000000000000001E-2</v>
      </c>
      <c r="R153" s="142">
        <v>0.01</v>
      </c>
      <c r="S153" s="142">
        <v>0.15</v>
      </c>
      <c r="T153" s="142">
        <v>0.25</v>
      </c>
      <c r="U153" s="142"/>
      <c r="V153" s="142"/>
      <c r="W153" s="142"/>
      <c r="X153" s="142"/>
      <c r="Y153" s="154">
        <f t="shared" si="98"/>
        <v>39.375</v>
      </c>
      <c r="Z153" s="154">
        <f t="shared" si="99"/>
        <v>53.550000000000004</v>
      </c>
      <c r="AA153" s="154">
        <f t="shared" si="100"/>
        <v>84</v>
      </c>
      <c r="AB153" s="154">
        <f t="shared" si="101"/>
        <v>131.25</v>
      </c>
      <c r="AC153" s="154">
        <f t="shared" si="102"/>
        <v>120.74999999999999</v>
      </c>
      <c r="AD153" s="197">
        <v>105</v>
      </c>
      <c r="AE153" s="156">
        <f t="shared" si="103"/>
        <v>144.375</v>
      </c>
      <c r="AF153" s="143"/>
      <c r="AG153" s="157">
        <f t="shared" si="104"/>
        <v>225.75</v>
      </c>
      <c r="AH153" s="157"/>
      <c r="AI153" s="142">
        <v>779</v>
      </c>
      <c r="AJ153" s="158">
        <f t="shared" si="105"/>
        <v>112468.125</v>
      </c>
      <c r="AK153" s="150">
        <f t="shared" si="106"/>
        <v>175859.25</v>
      </c>
      <c r="AL153" s="52">
        <f t="shared" si="107"/>
        <v>1071.125</v>
      </c>
      <c r="AM153" s="168">
        <f t="shared" si="108"/>
        <v>1674.85</v>
      </c>
      <c r="AN153" s="159">
        <v>7.0000000000000007E-2</v>
      </c>
      <c r="AO153" s="158">
        <f t="shared" si="109"/>
        <v>7872.7687500000011</v>
      </c>
      <c r="AP153" s="159">
        <v>7.0000000000000007E-2</v>
      </c>
      <c r="AQ153" s="150">
        <f t="shared" si="110"/>
        <v>12310.147500000001</v>
      </c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</row>
    <row r="154" spans="1:71" ht="19.5" customHeight="1" x14ac:dyDescent="0.15">
      <c r="A154" s="62"/>
      <c r="B154" s="143">
        <v>46</v>
      </c>
      <c r="C154" s="197">
        <v>106</v>
      </c>
      <c r="D154" s="142">
        <v>1</v>
      </c>
      <c r="E154" s="154">
        <f t="shared" si="97"/>
        <v>106</v>
      </c>
      <c r="F154" s="142">
        <v>0.1</v>
      </c>
      <c r="G154" s="142">
        <v>0.15</v>
      </c>
      <c r="H154" s="142">
        <v>0.2</v>
      </c>
      <c r="I154" s="142">
        <v>0.25</v>
      </c>
      <c r="J154" s="142">
        <v>0.15</v>
      </c>
      <c r="K154" s="142">
        <v>0.15</v>
      </c>
      <c r="L154" s="142">
        <v>0.25</v>
      </c>
      <c r="M154" s="142">
        <v>0.1</v>
      </c>
      <c r="N154" s="142">
        <v>0.2</v>
      </c>
      <c r="O154" s="142">
        <v>0.5</v>
      </c>
      <c r="P154" s="142">
        <v>0.5</v>
      </c>
      <c r="Q154" s="155">
        <v>2.5000000000000001E-2</v>
      </c>
      <c r="R154" s="142">
        <v>0.01</v>
      </c>
      <c r="S154" s="142">
        <v>0.15</v>
      </c>
      <c r="T154" s="142">
        <v>0.25</v>
      </c>
      <c r="U154" s="142"/>
      <c r="V154" s="142"/>
      <c r="W154" s="142"/>
      <c r="X154" s="142"/>
      <c r="Y154" s="154">
        <f t="shared" si="98"/>
        <v>39.75</v>
      </c>
      <c r="Z154" s="154">
        <f t="shared" si="99"/>
        <v>54.06</v>
      </c>
      <c r="AA154" s="154">
        <f t="shared" si="100"/>
        <v>84.800000000000011</v>
      </c>
      <c r="AB154" s="154">
        <f t="shared" si="101"/>
        <v>132.5</v>
      </c>
      <c r="AC154" s="154">
        <f t="shared" si="102"/>
        <v>121.89999999999999</v>
      </c>
      <c r="AD154" s="197">
        <v>106</v>
      </c>
      <c r="AE154" s="156">
        <f t="shared" si="103"/>
        <v>145.75</v>
      </c>
      <c r="AF154" s="143"/>
      <c r="AG154" s="157">
        <f t="shared" si="104"/>
        <v>227.89999999999998</v>
      </c>
      <c r="AH154" s="157"/>
      <c r="AI154" s="142">
        <v>780</v>
      </c>
      <c r="AJ154" s="158">
        <f t="shared" si="105"/>
        <v>113685</v>
      </c>
      <c r="AK154" s="150">
        <f t="shared" si="106"/>
        <v>177761.99999999997</v>
      </c>
      <c r="AL154" s="52">
        <f t="shared" si="107"/>
        <v>1072.5</v>
      </c>
      <c r="AM154" s="168">
        <f t="shared" si="108"/>
        <v>1676.9999999999998</v>
      </c>
      <c r="AN154" s="159">
        <v>7.0000000000000007E-2</v>
      </c>
      <c r="AO154" s="158">
        <f t="shared" si="109"/>
        <v>7957.9500000000007</v>
      </c>
      <c r="AP154" s="159">
        <v>7.0000000000000007E-2</v>
      </c>
      <c r="AQ154" s="150">
        <f t="shared" si="110"/>
        <v>12443.339999999998</v>
      </c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</row>
    <row r="155" spans="1:71" ht="19.5" customHeight="1" x14ac:dyDescent="0.15">
      <c r="A155" s="62"/>
      <c r="B155" s="143">
        <v>47</v>
      </c>
      <c r="C155" s="197">
        <v>107</v>
      </c>
      <c r="D155" s="142">
        <v>1</v>
      </c>
      <c r="E155" s="154">
        <f t="shared" si="97"/>
        <v>107</v>
      </c>
      <c r="F155" s="142">
        <v>0.1</v>
      </c>
      <c r="G155" s="142">
        <v>0.15</v>
      </c>
      <c r="H155" s="142">
        <v>0.2</v>
      </c>
      <c r="I155" s="142">
        <v>0.25</v>
      </c>
      <c r="J155" s="142">
        <v>0.15</v>
      </c>
      <c r="K155" s="142">
        <v>0.15</v>
      </c>
      <c r="L155" s="142">
        <v>0.25</v>
      </c>
      <c r="M155" s="142">
        <v>0.1</v>
      </c>
      <c r="N155" s="142">
        <v>0.2</v>
      </c>
      <c r="O155" s="142">
        <v>0.5</v>
      </c>
      <c r="P155" s="142">
        <v>0.5</v>
      </c>
      <c r="Q155" s="155">
        <v>2.5000000000000001E-2</v>
      </c>
      <c r="R155" s="142">
        <v>0.01</v>
      </c>
      <c r="S155" s="142">
        <v>0.15</v>
      </c>
      <c r="T155" s="142">
        <v>0.25</v>
      </c>
      <c r="U155" s="142"/>
      <c r="V155" s="142"/>
      <c r="W155" s="142"/>
      <c r="X155" s="142"/>
      <c r="Y155" s="154">
        <f t="shared" si="98"/>
        <v>40.125</v>
      </c>
      <c r="Z155" s="154">
        <f t="shared" si="99"/>
        <v>54.57</v>
      </c>
      <c r="AA155" s="154">
        <f t="shared" si="100"/>
        <v>85.600000000000009</v>
      </c>
      <c r="AB155" s="154">
        <f t="shared" si="101"/>
        <v>133.75</v>
      </c>
      <c r="AC155" s="154">
        <f t="shared" si="102"/>
        <v>123.05</v>
      </c>
      <c r="AD155" s="197">
        <v>107</v>
      </c>
      <c r="AE155" s="156">
        <f t="shared" si="103"/>
        <v>147.125</v>
      </c>
      <c r="AF155" s="143"/>
      <c r="AG155" s="157">
        <f t="shared" si="104"/>
        <v>230.05</v>
      </c>
      <c r="AH155" s="157"/>
      <c r="AI155" s="142">
        <v>781</v>
      </c>
      <c r="AJ155" s="158">
        <f t="shared" si="105"/>
        <v>114904.625</v>
      </c>
      <c r="AK155" s="150">
        <f t="shared" si="106"/>
        <v>179669.05000000002</v>
      </c>
      <c r="AL155" s="52">
        <f t="shared" si="107"/>
        <v>1073.875</v>
      </c>
      <c r="AM155" s="168">
        <f t="shared" si="108"/>
        <v>1679.15</v>
      </c>
      <c r="AN155" s="159">
        <v>7.0000000000000007E-2</v>
      </c>
      <c r="AO155" s="158">
        <f t="shared" si="109"/>
        <v>8043.3237500000005</v>
      </c>
      <c r="AP155" s="159">
        <v>7.0000000000000007E-2</v>
      </c>
      <c r="AQ155" s="150">
        <f t="shared" si="110"/>
        <v>12576.833500000002</v>
      </c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</row>
    <row r="156" spans="1:71" ht="19.5" customHeight="1" x14ac:dyDescent="0.15">
      <c r="A156" s="62"/>
      <c r="B156" s="143">
        <v>48</v>
      </c>
      <c r="C156" s="197">
        <v>108</v>
      </c>
      <c r="D156" s="142">
        <v>1</v>
      </c>
      <c r="E156" s="154">
        <f t="shared" si="97"/>
        <v>108</v>
      </c>
      <c r="F156" s="142">
        <v>0.1</v>
      </c>
      <c r="G156" s="142">
        <v>0.15</v>
      </c>
      <c r="H156" s="142">
        <v>0.2</v>
      </c>
      <c r="I156" s="142">
        <v>0.25</v>
      </c>
      <c r="J156" s="142">
        <v>0.15</v>
      </c>
      <c r="K156" s="142">
        <v>0.15</v>
      </c>
      <c r="L156" s="142">
        <v>0.25</v>
      </c>
      <c r="M156" s="142">
        <v>0.1</v>
      </c>
      <c r="N156" s="142">
        <v>0.2</v>
      </c>
      <c r="O156" s="142">
        <v>0.5</v>
      </c>
      <c r="P156" s="142">
        <v>0.5</v>
      </c>
      <c r="Q156" s="155">
        <v>2.5000000000000001E-2</v>
      </c>
      <c r="R156" s="142">
        <v>0.01</v>
      </c>
      <c r="S156" s="142">
        <v>0.15</v>
      </c>
      <c r="T156" s="142">
        <v>0.25</v>
      </c>
      <c r="U156" s="142"/>
      <c r="V156" s="142"/>
      <c r="W156" s="142"/>
      <c r="X156" s="142"/>
      <c r="Y156" s="154">
        <f t="shared" si="98"/>
        <v>40.5</v>
      </c>
      <c r="Z156" s="154">
        <f t="shared" si="99"/>
        <v>55.08</v>
      </c>
      <c r="AA156" s="154">
        <f t="shared" si="100"/>
        <v>86.4</v>
      </c>
      <c r="AB156" s="154">
        <f t="shared" si="101"/>
        <v>135</v>
      </c>
      <c r="AC156" s="154">
        <f t="shared" si="102"/>
        <v>124.19999999999999</v>
      </c>
      <c r="AD156" s="197">
        <v>108</v>
      </c>
      <c r="AE156" s="156">
        <f t="shared" si="103"/>
        <v>148.5</v>
      </c>
      <c r="AF156" s="143"/>
      <c r="AG156" s="157">
        <f t="shared" si="104"/>
        <v>232.2</v>
      </c>
      <c r="AH156" s="157"/>
      <c r="AI156" s="142">
        <v>782</v>
      </c>
      <c r="AJ156" s="158">
        <f t="shared" si="105"/>
        <v>116127</v>
      </c>
      <c r="AK156" s="150">
        <f t="shared" si="106"/>
        <v>181580.4</v>
      </c>
      <c r="AL156" s="52">
        <f t="shared" si="107"/>
        <v>1075.25</v>
      </c>
      <c r="AM156" s="168">
        <f t="shared" si="108"/>
        <v>1681.3</v>
      </c>
      <c r="AN156" s="159">
        <v>7.0000000000000007E-2</v>
      </c>
      <c r="AO156" s="158">
        <f t="shared" si="109"/>
        <v>8128.89</v>
      </c>
      <c r="AP156" s="159">
        <v>7.0000000000000007E-2</v>
      </c>
      <c r="AQ156" s="150">
        <f t="shared" si="110"/>
        <v>12710.628000000001</v>
      </c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</row>
    <row r="157" spans="1:71" ht="19.5" customHeight="1" x14ac:dyDescent="0.15">
      <c r="A157" s="62"/>
      <c r="B157" s="143">
        <v>49</v>
      </c>
      <c r="C157" s="197">
        <v>109</v>
      </c>
      <c r="D157" s="142">
        <v>1</v>
      </c>
      <c r="E157" s="154">
        <f t="shared" si="97"/>
        <v>109</v>
      </c>
      <c r="F157" s="142">
        <v>0.1</v>
      </c>
      <c r="G157" s="142">
        <v>0.15</v>
      </c>
      <c r="H157" s="142">
        <v>0.2</v>
      </c>
      <c r="I157" s="142">
        <v>0.25</v>
      </c>
      <c r="J157" s="142">
        <v>0.15</v>
      </c>
      <c r="K157" s="142">
        <v>0.15</v>
      </c>
      <c r="L157" s="142">
        <v>0.25</v>
      </c>
      <c r="M157" s="142">
        <v>0.1</v>
      </c>
      <c r="N157" s="142">
        <v>0.2</v>
      </c>
      <c r="O157" s="142">
        <v>0.5</v>
      </c>
      <c r="P157" s="142">
        <v>0.5</v>
      </c>
      <c r="Q157" s="155">
        <v>2.5000000000000001E-2</v>
      </c>
      <c r="R157" s="142">
        <v>0.01</v>
      </c>
      <c r="S157" s="142">
        <v>0.15</v>
      </c>
      <c r="T157" s="142">
        <v>0.25</v>
      </c>
      <c r="U157" s="142"/>
      <c r="V157" s="142"/>
      <c r="W157" s="142"/>
      <c r="X157" s="142"/>
      <c r="Y157" s="154">
        <f t="shared" si="98"/>
        <v>40.875</v>
      </c>
      <c r="Z157" s="154">
        <f t="shared" si="99"/>
        <v>55.59</v>
      </c>
      <c r="AA157" s="154">
        <f t="shared" si="100"/>
        <v>87.2</v>
      </c>
      <c r="AB157" s="154">
        <f t="shared" si="101"/>
        <v>136.25</v>
      </c>
      <c r="AC157" s="154">
        <f t="shared" si="102"/>
        <v>125.35</v>
      </c>
      <c r="AD157" s="197">
        <v>109</v>
      </c>
      <c r="AE157" s="156">
        <f t="shared" si="103"/>
        <v>149.875</v>
      </c>
      <c r="AF157" s="143"/>
      <c r="AG157" s="157">
        <f t="shared" si="104"/>
        <v>234.35</v>
      </c>
      <c r="AH157" s="157"/>
      <c r="AI157" s="142">
        <v>783</v>
      </c>
      <c r="AJ157" s="158">
        <f t="shared" si="105"/>
        <v>117352.125</v>
      </c>
      <c r="AK157" s="150">
        <f t="shared" si="106"/>
        <v>183496.05</v>
      </c>
      <c r="AL157" s="52">
        <f t="shared" si="107"/>
        <v>1076.625</v>
      </c>
      <c r="AM157" s="168">
        <f t="shared" si="108"/>
        <v>1683.4499999999998</v>
      </c>
      <c r="AN157" s="159">
        <v>7.0000000000000007E-2</v>
      </c>
      <c r="AO157" s="158">
        <f t="shared" si="109"/>
        <v>8214.6487500000003</v>
      </c>
      <c r="AP157" s="159">
        <v>7.0000000000000007E-2</v>
      </c>
      <c r="AQ157" s="150">
        <f t="shared" si="110"/>
        <v>12844.7235</v>
      </c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</row>
    <row r="158" spans="1:71" ht="19.5" customHeight="1" x14ac:dyDescent="0.15">
      <c r="A158" s="62"/>
      <c r="B158" s="143">
        <v>50</v>
      </c>
      <c r="C158" s="197">
        <v>110</v>
      </c>
      <c r="D158" s="142">
        <v>1</v>
      </c>
      <c r="E158" s="154">
        <f t="shared" si="97"/>
        <v>110</v>
      </c>
      <c r="F158" s="142">
        <v>0.1</v>
      </c>
      <c r="G158" s="142">
        <v>0.15</v>
      </c>
      <c r="H158" s="142">
        <v>0.2</v>
      </c>
      <c r="I158" s="142">
        <v>0.25</v>
      </c>
      <c r="J158" s="142">
        <v>0.15</v>
      </c>
      <c r="K158" s="142">
        <v>0.15</v>
      </c>
      <c r="L158" s="142">
        <v>0.25</v>
      </c>
      <c r="M158" s="142">
        <v>0.1</v>
      </c>
      <c r="N158" s="142">
        <v>0.2</v>
      </c>
      <c r="O158" s="142">
        <v>0.5</v>
      </c>
      <c r="P158" s="142">
        <v>0.5</v>
      </c>
      <c r="Q158" s="155">
        <v>2.5000000000000001E-2</v>
      </c>
      <c r="R158" s="142">
        <v>0.01</v>
      </c>
      <c r="S158" s="142">
        <v>0.15</v>
      </c>
      <c r="T158" s="142">
        <v>0.25</v>
      </c>
      <c r="U158" s="142"/>
      <c r="V158" s="142"/>
      <c r="W158" s="142"/>
      <c r="X158" s="142"/>
      <c r="Y158" s="154">
        <f t="shared" si="98"/>
        <v>41.25</v>
      </c>
      <c r="Z158" s="154">
        <f t="shared" si="99"/>
        <v>56.1</v>
      </c>
      <c r="AA158" s="154">
        <f t="shared" si="100"/>
        <v>88</v>
      </c>
      <c r="AB158" s="154">
        <f t="shared" si="101"/>
        <v>137.5</v>
      </c>
      <c r="AC158" s="154">
        <f t="shared" si="102"/>
        <v>126.49999999999999</v>
      </c>
      <c r="AD158" s="197">
        <v>110</v>
      </c>
      <c r="AE158" s="156">
        <f t="shared" si="103"/>
        <v>151.25</v>
      </c>
      <c r="AF158" s="143"/>
      <c r="AG158" s="157">
        <f t="shared" si="104"/>
        <v>236.5</v>
      </c>
      <c r="AH158" s="157"/>
      <c r="AI158" s="142">
        <v>784</v>
      </c>
      <c r="AJ158" s="158">
        <f t="shared" si="105"/>
        <v>118580</v>
      </c>
      <c r="AK158" s="150">
        <f t="shared" si="106"/>
        <v>185416</v>
      </c>
      <c r="AL158" s="52">
        <f t="shared" si="107"/>
        <v>1078</v>
      </c>
      <c r="AM158" s="168">
        <f t="shared" si="108"/>
        <v>1685.6</v>
      </c>
      <c r="AN158" s="159">
        <v>7.0000000000000007E-2</v>
      </c>
      <c r="AO158" s="158">
        <f t="shared" si="109"/>
        <v>8300.6</v>
      </c>
      <c r="AP158" s="159">
        <v>7.0000000000000007E-2</v>
      </c>
      <c r="AQ158" s="150">
        <f t="shared" si="110"/>
        <v>12979.12</v>
      </c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</row>
    <row r="159" spans="1:71" ht="19.5" customHeight="1" x14ac:dyDescent="0.15">
      <c r="A159" s="62"/>
      <c r="B159" s="143">
        <v>51</v>
      </c>
      <c r="C159" s="197">
        <v>111</v>
      </c>
      <c r="D159" s="142">
        <v>1</v>
      </c>
      <c r="E159" s="154">
        <f t="shared" si="97"/>
        <v>111</v>
      </c>
      <c r="F159" s="142">
        <v>0.1</v>
      </c>
      <c r="G159" s="142">
        <v>0.15</v>
      </c>
      <c r="H159" s="142">
        <v>0.2</v>
      </c>
      <c r="I159" s="142">
        <v>0.25</v>
      </c>
      <c r="J159" s="142">
        <v>0.15</v>
      </c>
      <c r="K159" s="142">
        <v>0.15</v>
      </c>
      <c r="L159" s="142">
        <v>0.25</v>
      </c>
      <c r="M159" s="142">
        <v>0.1</v>
      </c>
      <c r="N159" s="142">
        <v>0.2</v>
      </c>
      <c r="O159" s="142">
        <v>0.5</v>
      </c>
      <c r="P159" s="142">
        <v>0.5</v>
      </c>
      <c r="Q159" s="155">
        <v>2.5000000000000001E-2</v>
      </c>
      <c r="R159" s="142">
        <v>0.01</v>
      </c>
      <c r="S159" s="142">
        <v>0.15</v>
      </c>
      <c r="T159" s="142">
        <v>0.25</v>
      </c>
      <c r="U159" s="142"/>
      <c r="V159" s="142"/>
      <c r="W159" s="142"/>
      <c r="X159" s="142"/>
      <c r="Y159" s="154">
        <f t="shared" si="98"/>
        <v>41.625</v>
      </c>
      <c r="Z159" s="154">
        <f t="shared" si="99"/>
        <v>56.61</v>
      </c>
      <c r="AA159" s="154">
        <f t="shared" si="100"/>
        <v>88.800000000000011</v>
      </c>
      <c r="AB159" s="154">
        <f t="shared" si="101"/>
        <v>138.75</v>
      </c>
      <c r="AC159" s="154">
        <f t="shared" si="102"/>
        <v>127.64999999999999</v>
      </c>
      <c r="AD159" s="197">
        <v>111</v>
      </c>
      <c r="AE159" s="156">
        <f t="shared" si="103"/>
        <v>152.625</v>
      </c>
      <c r="AF159" s="143"/>
      <c r="AG159" s="157">
        <f t="shared" si="104"/>
        <v>238.64999999999998</v>
      </c>
      <c r="AH159" s="157"/>
      <c r="AI159" s="142">
        <v>785</v>
      </c>
      <c r="AJ159" s="158">
        <f t="shared" si="105"/>
        <v>119810.625</v>
      </c>
      <c r="AK159" s="150">
        <f t="shared" si="106"/>
        <v>187340.24999999997</v>
      </c>
      <c r="AL159" s="52">
        <f t="shared" si="107"/>
        <v>1079.375</v>
      </c>
      <c r="AM159" s="168">
        <f t="shared" si="108"/>
        <v>1687.7499999999998</v>
      </c>
      <c r="AN159" s="159">
        <v>7.0000000000000007E-2</v>
      </c>
      <c r="AO159" s="158">
        <f t="shared" si="109"/>
        <v>8386.7437500000015</v>
      </c>
      <c r="AP159" s="159">
        <v>7.0000000000000007E-2</v>
      </c>
      <c r="AQ159" s="150">
        <f t="shared" si="110"/>
        <v>13113.817499999999</v>
      </c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</row>
    <row r="160" spans="1:71" ht="19.5" customHeight="1" x14ac:dyDescent="0.15">
      <c r="A160" s="62"/>
      <c r="B160" s="143">
        <v>52</v>
      </c>
      <c r="C160" s="197">
        <v>112</v>
      </c>
      <c r="D160" s="142">
        <v>1</v>
      </c>
      <c r="E160" s="154">
        <f t="shared" si="97"/>
        <v>112</v>
      </c>
      <c r="F160" s="142">
        <v>0.1</v>
      </c>
      <c r="G160" s="142">
        <v>0.15</v>
      </c>
      <c r="H160" s="142">
        <v>0.2</v>
      </c>
      <c r="I160" s="142">
        <v>0.25</v>
      </c>
      <c r="J160" s="142">
        <v>0.15</v>
      </c>
      <c r="K160" s="142">
        <v>0.15</v>
      </c>
      <c r="L160" s="142">
        <v>0.25</v>
      </c>
      <c r="M160" s="142">
        <v>0.1</v>
      </c>
      <c r="N160" s="142">
        <v>0.2</v>
      </c>
      <c r="O160" s="142">
        <v>0.5</v>
      </c>
      <c r="P160" s="142">
        <v>0.5</v>
      </c>
      <c r="Q160" s="155">
        <v>2.5000000000000001E-2</v>
      </c>
      <c r="R160" s="142">
        <v>0.01</v>
      </c>
      <c r="S160" s="142">
        <v>0.15</v>
      </c>
      <c r="T160" s="142">
        <v>0.25</v>
      </c>
      <c r="U160" s="142"/>
      <c r="V160" s="142"/>
      <c r="W160" s="142"/>
      <c r="X160" s="142"/>
      <c r="Y160" s="154">
        <f t="shared" si="98"/>
        <v>42</v>
      </c>
      <c r="Z160" s="154">
        <f t="shared" si="99"/>
        <v>57.120000000000005</v>
      </c>
      <c r="AA160" s="154">
        <f t="shared" si="100"/>
        <v>89.600000000000009</v>
      </c>
      <c r="AB160" s="154">
        <f t="shared" si="101"/>
        <v>140</v>
      </c>
      <c r="AC160" s="154">
        <f t="shared" si="102"/>
        <v>128.79999999999998</v>
      </c>
      <c r="AD160" s="197">
        <v>112</v>
      </c>
      <c r="AE160" s="156">
        <f t="shared" si="103"/>
        <v>154</v>
      </c>
      <c r="AF160" s="143"/>
      <c r="AG160" s="157">
        <f t="shared" si="104"/>
        <v>240.79999999999998</v>
      </c>
      <c r="AH160" s="157"/>
      <c r="AI160" s="142">
        <v>786</v>
      </c>
      <c r="AJ160" s="158">
        <f t="shared" si="105"/>
        <v>121044</v>
      </c>
      <c r="AK160" s="150">
        <f t="shared" si="106"/>
        <v>189268.8</v>
      </c>
      <c r="AL160" s="52">
        <f t="shared" si="107"/>
        <v>1080.75</v>
      </c>
      <c r="AM160" s="168">
        <f t="shared" si="108"/>
        <v>1689.8999999999999</v>
      </c>
      <c r="AN160" s="159">
        <v>7.0000000000000007E-2</v>
      </c>
      <c r="AO160" s="158">
        <f t="shared" si="109"/>
        <v>8473.08</v>
      </c>
      <c r="AP160" s="159">
        <v>7.0000000000000007E-2</v>
      </c>
      <c r="AQ160" s="150">
        <f t="shared" si="110"/>
        <v>13248.816000000001</v>
      </c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</row>
    <row r="161" spans="1:71" ht="19.5" customHeight="1" x14ac:dyDescent="0.15">
      <c r="A161" s="62"/>
      <c r="B161" s="143">
        <v>53</v>
      </c>
      <c r="C161" s="197">
        <v>113</v>
      </c>
      <c r="D161" s="142">
        <v>1</v>
      </c>
      <c r="E161" s="154">
        <f t="shared" si="97"/>
        <v>113</v>
      </c>
      <c r="F161" s="142">
        <v>0.1</v>
      </c>
      <c r="G161" s="142">
        <v>0.15</v>
      </c>
      <c r="H161" s="142">
        <v>0.2</v>
      </c>
      <c r="I161" s="142">
        <v>0.25</v>
      </c>
      <c r="J161" s="142">
        <v>0.15</v>
      </c>
      <c r="K161" s="142">
        <v>0.15</v>
      </c>
      <c r="L161" s="142">
        <v>0.25</v>
      </c>
      <c r="M161" s="142">
        <v>0.1</v>
      </c>
      <c r="N161" s="142">
        <v>0.2</v>
      </c>
      <c r="O161" s="142">
        <v>0.5</v>
      </c>
      <c r="P161" s="142">
        <v>0.5</v>
      </c>
      <c r="Q161" s="155">
        <v>2.5000000000000001E-2</v>
      </c>
      <c r="R161" s="142">
        <v>0.01</v>
      </c>
      <c r="S161" s="142">
        <v>0.15</v>
      </c>
      <c r="T161" s="142">
        <v>0.25</v>
      </c>
      <c r="U161" s="142"/>
      <c r="V161" s="142"/>
      <c r="W161" s="142"/>
      <c r="X161" s="142"/>
      <c r="Y161" s="154">
        <f t="shared" si="98"/>
        <v>42.375</v>
      </c>
      <c r="Z161" s="154">
        <f t="shared" si="99"/>
        <v>57.63</v>
      </c>
      <c r="AA161" s="154">
        <f t="shared" si="100"/>
        <v>90.4</v>
      </c>
      <c r="AB161" s="154">
        <f t="shared" si="101"/>
        <v>141.25</v>
      </c>
      <c r="AC161" s="154">
        <f t="shared" si="102"/>
        <v>129.94999999999999</v>
      </c>
      <c r="AD161" s="197">
        <v>113</v>
      </c>
      <c r="AE161" s="156">
        <f t="shared" si="103"/>
        <v>155.375</v>
      </c>
      <c r="AF161" s="143"/>
      <c r="AG161" s="157">
        <f t="shared" si="104"/>
        <v>242.95</v>
      </c>
      <c r="AH161" s="157"/>
      <c r="AI161" s="142">
        <v>787</v>
      </c>
      <c r="AJ161" s="158">
        <f t="shared" si="105"/>
        <v>122280.125</v>
      </c>
      <c r="AK161" s="150">
        <f t="shared" si="106"/>
        <v>191201.65</v>
      </c>
      <c r="AL161" s="52">
        <f t="shared" si="107"/>
        <v>1082.125</v>
      </c>
      <c r="AM161" s="168">
        <f t="shared" si="108"/>
        <v>1692.05</v>
      </c>
      <c r="AN161" s="159">
        <v>7.0000000000000007E-2</v>
      </c>
      <c r="AO161" s="158">
        <f t="shared" si="109"/>
        <v>8559.6087500000012</v>
      </c>
      <c r="AP161" s="159">
        <v>7.0000000000000007E-2</v>
      </c>
      <c r="AQ161" s="150">
        <f t="shared" si="110"/>
        <v>13384.115500000002</v>
      </c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</row>
    <row r="162" spans="1:71" ht="19.5" customHeight="1" x14ac:dyDescent="0.15">
      <c r="A162" s="62"/>
      <c r="B162" s="143">
        <v>54</v>
      </c>
      <c r="C162" s="197">
        <v>114</v>
      </c>
      <c r="D162" s="142">
        <v>1</v>
      </c>
      <c r="E162" s="154">
        <f t="shared" si="97"/>
        <v>114</v>
      </c>
      <c r="F162" s="142">
        <v>0.1</v>
      </c>
      <c r="G162" s="142">
        <v>0.15</v>
      </c>
      <c r="H162" s="142">
        <v>0.2</v>
      </c>
      <c r="I162" s="142">
        <v>0.25</v>
      </c>
      <c r="J162" s="142">
        <v>0.15</v>
      </c>
      <c r="K162" s="142">
        <v>0.15</v>
      </c>
      <c r="L162" s="142">
        <v>0.25</v>
      </c>
      <c r="M162" s="142">
        <v>0.1</v>
      </c>
      <c r="N162" s="142">
        <v>0.2</v>
      </c>
      <c r="O162" s="142">
        <v>0.5</v>
      </c>
      <c r="P162" s="142">
        <v>0.5</v>
      </c>
      <c r="Q162" s="155">
        <v>2.5000000000000001E-2</v>
      </c>
      <c r="R162" s="142">
        <v>0.01</v>
      </c>
      <c r="S162" s="142">
        <v>0.15</v>
      </c>
      <c r="T162" s="142">
        <v>0.25</v>
      </c>
      <c r="U162" s="142"/>
      <c r="V162" s="142"/>
      <c r="W162" s="142"/>
      <c r="X162" s="142"/>
      <c r="Y162" s="154">
        <f t="shared" si="98"/>
        <v>42.75</v>
      </c>
      <c r="Z162" s="154">
        <f t="shared" si="99"/>
        <v>58.14</v>
      </c>
      <c r="AA162" s="154">
        <f t="shared" si="100"/>
        <v>91.2</v>
      </c>
      <c r="AB162" s="154">
        <f t="shared" si="101"/>
        <v>142.5</v>
      </c>
      <c r="AC162" s="154">
        <f t="shared" si="102"/>
        <v>131.1</v>
      </c>
      <c r="AD162" s="197">
        <v>114</v>
      </c>
      <c r="AE162" s="156">
        <f t="shared" si="103"/>
        <v>156.75</v>
      </c>
      <c r="AF162" s="143"/>
      <c r="AG162" s="157">
        <f t="shared" si="104"/>
        <v>245.1</v>
      </c>
      <c r="AH162" s="157"/>
      <c r="AI162" s="142">
        <v>788</v>
      </c>
      <c r="AJ162" s="158">
        <f t="shared" si="105"/>
        <v>123519</v>
      </c>
      <c r="AK162" s="150">
        <f t="shared" si="106"/>
        <v>193138.8</v>
      </c>
      <c r="AL162" s="52">
        <f t="shared" si="107"/>
        <v>1083.5</v>
      </c>
      <c r="AM162" s="168">
        <f t="shared" si="108"/>
        <v>1694.1999999999998</v>
      </c>
      <c r="AN162" s="159">
        <v>7.0000000000000007E-2</v>
      </c>
      <c r="AO162" s="158">
        <f t="shared" si="109"/>
        <v>8646.33</v>
      </c>
      <c r="AP162" s="159">
        <v>7.0000000000000007E-2</v>
      </c>
      <c r="AQ162" s="150">
        <f t="shared" si="110"/>
        <v>13519.716</v>
      </c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</row>
    <row r="163" spans="1:71" ht="19.5" customHeight="1" x14ac:dyDescent="0.15">
      <c r="A163" s="62"/>
      <c r="B163" s="143">
        <v>55</v>
      </c>
      <c r="C163" s="197">
        <v>115</v>
      </c>
      <c r="D163" s="142">
        <v>1</v>
      </c>
      <c r="E163" s="154">
        <f t="shared" si="97"/>
        <v>115</v>
      </c>
      <c r="F163" s="142">
        <v>0.1</v>
      </c>
      <c r="G163" s="142">
        <v>0.15</v>
      </c>
      <c r="H163" s="142">
        <v>0.2</v>
      </c>
      <c r="I163" s="142">
        <v>0.25</v>
      </c>
      <c r="J163" s="142">
        <v>0.15</v>
      </c>
      <c r="K163" s="142">
        <v>0.15</v>
      </c>
      <c r="L163" s="142">
        <v>0.25</v>
      </c>
      <c r="M163" s="142">
        <v>0.1</v>
      </c>
      <c r="N163" s="142">
        <v>0.2</v>
      </c>
      <c r="O163" s="142">
        <v>0.5</v>
      </c>
      <c r="P163" s="142">
        <v>0.5</v>
      </c>
      <c r="Q163" s="155">
        <v>2.5000000000000001E-2</v>
      </c>
      <c r="R163" s="142">
        <v>0.01</v>
      </c>
      <c r="S163" s="142">
        <v>0.15</v>
      </c>
      <c r="T163" s="142">
        <v>0.25</v>
      </c>
      <c r="U163" s="142"/>
      <c r="V163" s="142"/>
      <c r="W163" s="142"/>
      <c r="X163" s="142"/>
      <c r="Y163" s="154">
        <f t="shared" si="98"/>
        <v>43.125</v>
      </c>
      <c r="Z163" s="154">
        <f t="shared" si="99"/>
        <v>58.65</v>
      </c>
      <c r="AA163" s="154">
        <f t="shared" si="100"/>
        <v>92</v>
      </c>
      <c r="AB163" s="154">
        <f t="shared" si="101"/>
        <v>143.75</v>
      </c>
      <c r="AC163" s="154">
        <f t="shared" si="102"/>
        <v>132.25</v>
      </c>
      <c r="AD163" s="197">
        <v>115</v>
      </c>
      <c r="AE163" s="156">
        <f t="shared" si="103"/>
        <v>158.125</v>
      </c>
      <c r="AF163" s="143"/>
      <c r="AG163" s="157">
        <f t="shared" si="104"/>
        <v>247.25</v>
      </c>
      <c r="AH163" s="157"/>
      <c r="AI163" s="142">
        <v>789</v>
      </c>
      <c r="AJ163" s="158">
        <f t="shared" si="105"/>
        <v>124760.625</v>
      </c>
      <c r="AK163" s="150">
        <f t="shared" si="106"/>
        <v>195080.25</v>
      </c>
      <c r="AL163" s="52">
        <f t="shared" si="107"/>
        <v>1084.875</v>
      </c>
      <c r="AM163" s="168">
        <f t="shared" si="108"/>
        <v>1696.35</v>
      </c>
      <c r="AN163" s="159">
        <v>7.0000000000000007E-2</v>
      </c>
      <c r="AO163" s="158">
        <f t="shared" si="109"/>
        <v>8733.2437500000015</v>
      </c>
      <c r="AP163" s="159">
        <v>7.0000000000000007E-2</v>
      </c>
      <c r="AQ163" s="150">
        <f t="shared" si="110"/>
        <v>13655.617500000002</v>
      </c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</row>
    <row r="164" spans="1:71" ht="19.5" customHeight="1" x14ac:dyDescent="0.15">
      <c r="A164" s="62"/>
      <c r="B164" s="143">
        <v>56</v>
      </c>
      <c r="C164" s="197">
        <v>116</v>
      </c>
      <c r="D164" s="142">
        <v>1</v>
      </c>
      <c r="E164" s="154">
        <f t="shared" si="97"/>
        <v>116</v>
      </c>
      <c r="F164" s="142">
        <v>0.1</v>
      </c>
      <c r="G164" s="142">
        <v>0.15</v>
      </c>
      <c r="H164" s="142">
        <v>0.2</v>
      </c>
      <c r="I164" s="142">
        <v>0.25</v>
      </c>
      <c r="J164" s="142">
        <v>0.15</v>
      </c>
      <c r="K164" s="142">
        <v>0.15</v>
      </c>
      <c r="L164" s="142">
        <v>0.25</v>
      </c>
      <c r="M164" s="142">
        <v>0.1</v>
      </c>
      <c r="N164" s="142">
        <v>0.2</v>
      </c>
      <c r="O164" s="142">
        <v>0.5</v>
      </c>
      <c r="P164" s="142">
        <v>0.5</v>
      </c>
      <c r="Q164" s="155">
        <v>2.5000000000000001E-2</v>
      </c>
      <c r="R164" s="142">
        <v>0.01</v>
      </c>
      <c r="S164" s="142">
        <v>0.15</v>
      </c>
      <c r="T164" s="142">
        <v>0.25</v>
      </c>
      <c r="U164" s="142"/>
      <c r="V164" s="142"/>
      <c r="W164" s="142"/>
      <c r="X164" s="142"/>
      <c r="Y164" s="154">
        <f t="shared" si="98"/>
        <v>43.5</v>
      </c>
      <c r="Z164" s="154">
        <f t="shared" si="99"/>
        <v>59.160000000000004</v>
      </c>
      <c r="AA164" s="154">
        <f t="shared" si="100"/>
        <v>92.800000000000011</v>
      </c>
      <c r="AB164" s="154">
        <f t="shared" si="101"/>
        <v>145</v>
      </c>
      <c r="AC164" s="154">
        <f t="shared" si="102"/>
        <v>133.39999999999998</v>
      </c>
      <c r="AD164" s="197">
        <v>116</v>
      </c>
      <c r="AE164" s="156">
        <f t="shared" si="103"/>
        <v>159.5</v>
      </c>
      <c r="AF164" s="143"/>
      <c r="AG164" s="157">
        <f t="shared" si="104"/>
        <v>249.39999999999998</v>
      </c>
      <c r="AH164" s="157"/>
      <c r="AI164" s="142">
        <v>790</v>
      </c>
      <c r="AJ164" s="158">
        <f t="shared" si="105"/>
        <v>126005</v>
      </c>
      <c r="AK164" s="150">
        <f t="shared" si="106"/>
        <v>197025.99999999997</v>
      </c>
      <c r="AL164" s="52">
        <f t="shared" si="107"/>
        <v>1086.25</v>
      </c>
      <c r="AM164" s="168">
        <f t="shared" si="108"/>
        <v>1698.4999999999998</v>
      </c>
      <c r="AN164" s="159">
        <v>7.0000000000000007E-2</v>
      </c>
      <c r="AO164" s="158">
        <f t="shared" si="109"/>
        <v>8820.35</v>
      </c>
      <c r="AP164" s="159">
        <v>7.0000000000000007E-2</v>
      </c>
      <c r="AQ164" s="150">
        <f t="shared" si="110"/>
        <v>13791.82</v>
      </c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</row>
    <row r="165" spans="1:71" ht="19.5" customHeight="1" x14ac:dyDescent="0.15">
      <c r="A165" s="62"/>
      <c r="B165" s="143">
        <v>57</v>
      </c>
      <c r="C165" s="197">
        <v>117</v>
      </c>
      <c r="D165" s="142">
        <v>1</v>
      </c>
      <c r="E165" s="154">
        <f t="shared" si="97"/>
        <v>117</v>
      </c>
      <c r="F165" s="142">
        <v>0.1</v>
      </c>
      <c r="G165" s="142">
        <v>0.15</v>
      </c>
      <c r="H165" s="142">
        <v>0.2</v>
      </c>
      <c r="I165" s="142">
        <v>0.25</v>
      </c>
      <c r="J165" s="142">
        <v>0.15</v>
      </c>
      <c r="K165" s="142">
        <v>0.15</v>
      </c>
      <c r="L165" s="142">
        <v>0.25</v>
      </c>
      <c r="M165" s="142">
        <v>0.1</v>
      </c>
      <c r="N165" s="142">
        <v>0.2</v>
      </c>
      <c r="O165" s="142">
        <v>0.5</v>
      </c>
      <c r="P165" s="142">
        <v>0.5</v>
      </c>
      <c r="Q165" s="155">
        <v>2.5000000000000001E-2</v>
      </c>
      <c r="R165" s="142">
        <v>0.01</v>
      </c>
      <c r="S165" s="142">
        <v>0.15</v>
      </c>
      <c r="T165" s="142">
        <v>0.25</v>
      </c>
      <c r="U165" s="142"/>
      <c r="V165" s="142"/>
      <c r="W165" s="142"/>
      <c r="X165" s="142"/>
      <c r="Y165" s="154">
        <f t="shared" si="98"/>
        <v>43.875</v>
      </c>
      <c r="Z165" s="154">
        <f t="shared" si="99"/>
        <v>59.67</v>
      </c>
      <c r="AA165" s="154">
        <f t="shared" si="100"/>
        <v>93.600000000000009</v>
      </c>
      <c r="AB165" s="154">
        <f t="shared" si="101"/>
        <v>146.25</v>
      </c>
      <c r="AC165" s="154">
        <f t="shared" si="102"/>
        <v>134.54999999999998</v>
      </c>
      <c r="AD165" s="197">
        <v>117</v>
      </c>
      <c r="AE165" s="156">
        <f t="shared" si="103"/>
        <v>160.875</v>
      </c>
      <c r="AF165" s="143"/>
      <c r="AG165" s="157">
        <f t="shared" si="104"/>
        <v>251.54999999999998</v>
      </c>
      <c r="AH165" s="157"/>
      <c r="AI165" s="142">
        <v>791</v>
      </c>
      <c r="AJ165" s="158">
        <f t="shared" si="105"/>
        <v>127252.125</v>
      </c>
      <c r="AK165" s="150">
        <f t="shared" si="106"/>
        <v>198976.05</v>
      </c>
      <c r="AL165" s="52">
        <f t="shared" si="107"/>
        <v>1087.625</v>
      </c>
      <c r="AM165" s="168">
        <f t="shared" si="108"/>
        <v>1700.6499999999999</v>
      </c>
      <c r="AN165" s="159">
        <v>7.0000000000000007E-2</v>
      </c>
      <c r="AO165" s="158">
        <f t="shared" si="109"/>
        <v>8907.6487500000003</v>
      </c>
      <c r="AP165" s="159">
        <v>7.0000000000000007E-2</v>
      </c>
      <c r="AQ165" s="150">
        <f t="shared" si="110"/>
        <v>13928.3235</v>
      </c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</row>
    <row r="166" spans="1:71" ht="19.5" customHeight="1" x14ac:dyDescent="0.15">
      <c r="A166" s="62"/>
      <c r="B166" s="143">
        <v>58</v>
      </c>
      <c r="C166" s="197">
        <v>118</v>
      </c>
      <c r="D166" s="142">
        <v>1</v>
      </c>
      <c r="E166" s="154">
        <f t="shared" si="97"/>
        <v>118</v>
      </c>
      <c r="F166" s="142">
        <v>0.1</v>
      </c>
      <c r="G166" s="142">
        <v>0.15</v>
      </c>
      <c r="H166" s="142">
        <v>0.2</v>
      </c>
      <c r="I166" s="142">
        <v>0.25</v>
      </c>
      <c r="J166" s="142">
        <v>0.15</v>
      </c>
      <c r="K166" s="142">
        <v>0.15</v>
      </c>
      <c r="L166" s="142">
        <v>0.25</v>
      </c>
      <c r="M166" s="142">
        <v>0.1</v>
      </c>
      <c r="N166" s="142">
        <v>0.2</v>
      </c>
      <c r="O166" s="142">
        <v>0.5</v>
      </c>
      <c r="P166" s="142">
        <v>0.5</v>
      </c>
      <c r="Q166" s="155">
        <v>2.5000000000000001E-2</v>
      </c>
      <c r="R166" s="142">
        <v>0.01</v>
      </c>
      <c r="S166" s="142">
        <v>0.15</v>
      </c>
      <c r="T166" s="142">
        <v>0.25</v>
      </c>
      <c r="U166" s="142"/>
      <c r="V166" s="142"/>
      <c r="W166" s="142"/>
      <c r="X166" s="142"/>
      <c r="Y166" s="154">
        <f t="shared" si="98"/>
        <v>44.25</v>
      </c>
      <c r="Z166" s="154">
        <f t="shared" si="99"/>
        <v>60.18</v>
      </c>
      <c r="AA166" s="154">
        <f t="shared" si="100"/>
        <v>94.4</v>
      </c>
      <c r="AB166" s="154">
        <f t="shared" si="101"/>
        <v>147.5</v>
      </c>
      <c r="AC166" s="154">
        <f t="shared" si="102"/>
        <v>135.69999999999999</v>
      </c>
      <c r="AD166" s="197">
        <v>118</v>
      </c>
      <c r="AE166" s="156">
        <f t="shared" si="103"/>
        <v>162.25</v>
      </c>
      <c r="AF166" s="143"/>
      <c r="AG166" s="157">
        <f t="shared" si="104"/>
        <v>253.7</v>
      </c>
      <c r="AH166" s="157"/>
      <c r="AI166" s="142">
        <v>792</v>
      </c>
      <c r="AJ166" s="158">
        <f t="shared" si="105"/>
        <v>128502</v>
      </c>
      <c r="AK166" s="150">
        <f t="shared" si="106"/>
        <v>200930.4</v>
      </c>
      <c r="AL166" s="52">
        <f t="shared" si="107"/>
        <v>1089</v>
      </c>
      <c r="AM166" s="168">
        <f t="shared" si="108"/>
        <v>1702.8</v>
      </c>
      <c r="AN166" s="159">
        <v>7.0000000000000007E-2</v>
      </c>
      <c r="AO166" s="158">
        <f t="shared" si="109"/>
        <v>8995.1400000000012</v>
      </c>
      <c r="AP166" s="159">
        <v>7.0000000000000007E-2</v>
      </c>
      <c r="AQ166" s="150">
        <f t="shared" si="110"/>
        <v>14065.128000000001</v>
      </c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</row>
    <row r="167" spans="1:71" ht="19.5" customHeight="1" x14ac:dyDescent="0.15">
      <c r="A167" s="62"/>
      <c r="B167" s="143">
        <v>59</v>
      </c>
      <c r="C167" s="197">
        <v>119</v>
      </c>
      <c r="D167" s="142">
        <v>1</v>
      </c>
      <c r="E167" s="154">
        <f t="shared" si="97"/>
        <v>119</v>
      </c>
      <c r="F167" s="142">
        <v>0.1</v>
      </c>
      <c r="G167" s="142">
        <v>0.15</v>
      </c>
      <c r="H167" s="142">
        <v>0.2</v>
      </c>
      <c r="I167" s="142">
        <v>0.25</v>
      </c>
      <c r="J167" s="142">
        <v>0.15</v>
      </c>
      <c r="K167" s="142">
        <v>0.15</v>
      </c>
      <c r="L167" s="142">
        <v>0.25</v>
      </c>
      <c r="M167" s="142">
        <v>0.1</v>
      </c>
      <c r="N167" s="142">
        <v>0.2</v>
      </c>
      <c r="O167" s="142">
        <v>0.5</v>
      </c>
      <c r="P167" s="142">
        <v>0.5</v>
      </c>
      <c r="Q167" s="155">
        <v>2.5000000000000001E-2</v>
      </c>
      <c r="R167" s="142">
        <v>0.01</v>
      </c>
      <c r="S167" s="142">
        <v>0.15</v>
      </c>
      <c r="T167" s="142">
        <v>0.25</v>
      </c>
      <c r="U167" s="142"/>
      <c r="V167" s="142"/>
      <c r="W167" s="142"/>
      <c r="X167" s="142"/>
      <c r="Y167" s="154">
        <f t="shared" si="98"/>
        <v>44.625</v>
      </c>
      <c r="Z167" s="154">
        <f t="shared" si="99"/>
        <v>60.69</v>
      </c>
      <c r="AA167" s="154">
        <f t="shared" si="100"/>
        <v>95.2</v>
      </c>
      <c r="AB167" s="154">
        <f t="shared" si="101"/>
        <v>148.75</v>
      </c>
      <c r="AC167" s="154">
        <f t="shared" si="102"/>
        <v>136.85</v>
      </c>
      <c r="AD167" s="197">
        <v>119</v>
      </c>
      <c r="AE167" s="156">
        <f t="shared" si="103"/>
        <v>163.625</v>
      </c>
      <c r="AF167" s="143"/>
      <c r="AG167" s="157">
        <f t="shared" si="104"/>
        <v>255.85</v>
      </c>
      <c r="AH167" s="157"/>
      <c r="AI167" s="142">
        <v>793</v>
      </c>
      <c r="AJ167" s="158">
        <f t="shared" si="105"/>
        <v>129754.625</v>
      </c>
      <c r="AK167" s="150">
        <f t="shared" si="106"/>
        <v>202889.05</v>
      </c>
      <c r="AL167" s="52">
        <f t="shared" si="107"/>
        <v>1090.375</v>
      </c>
      <c r="AM167" s="168">
        <f t="shared" si="108"/>
        <v>1704.9499999999998</v>
      </c>
      <c r="AN167" s="159">
        <v>7.0000000000000007E-2</v>
      </c>
      <c r="AO167" s="158">
        <f t="shared" si="109"/>
        <v>9082.8237500000014</v>
      </c>
      <c r="AP167" s="159">
        <v>7.0000000000000007E-2</v>
      </c>
      <c r="AQ167" s="150">
        <f t="shared" si="110"/>
        <v>14202.2335</v>
      </c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</row>
    <row r="168" spans="1:71" ht="19.5" customHeight="1" x14ac:dyDescent="0.15">
      <c r="A168" s="62"/>
      <c r="B168" s="143">
        <v>60</v>
      </c>
      <c r="C168" s="197">
        <v>120</v>
      </c>
      <c r="D168" s="142">
        <v>1</v>
      </c>
      <c r="E168" s="154">
        <f t="shared" si="97"/>
        <v>120</v>
      </c>
      <c r="F168" s="142">
        <v>0.1</v>
      </c>
      <c r="G168" s="142">
        <v>0.15</v>
      </c>
      <c r="H168" s="142">
        <v>0.2</v>
      </c>
      <c r="I168" s="142">
        <v>0.25</v>
      </c>
      <c r="J168" s="142">
        <v>0.15</v>
      </c>
      <c r="K168" s="142">
        <v>0.15</v>
      </c>
      <c r="L168" s="142">
        <v>0.25</v>
      </c>
      <c r="M168" s="142">
        <v>0.1</v>
      </c>
      <c r="N168" s="142">
        <v>0.2</v>
      </c>
      <c r="O168" s="142">
        <v>0.5</v>
      </c>
      <c r="P168" s="142">
        <v>0.5</v>
      </c>
      <c r="Q168" s="155">
        <v>2.5000000000000001E-2</v>
      </c>
      <c r="R168" s="142">
        <v>0.01</v>
      </c>
      <c r="S168" s="142">
        <v>0.15</v>
      </c>
      <c r="T168" s="142">
        <v>0.25</v>
      </c>
      <c r="U168" s="142"/>
      <c r="V168" s="142"/>
      <c r="W168" s="142"/>
      <c r="X168" s="142"/>
      <c r="Y168" s="154">
        <f t="shared" si="98"/>
        <v>45</v>
      </c>
      <c r="Z168" s="154">
        <f t="shared" si="99"/>
        <v>61.2</v>
      </c>
      <c r="AA168" s="154">
        <f t="shared" si="100"/>
        <v>96</v>
      </c>
      <c r="AB168" s="154">
        <f t="shared" si="101"/>
        <v>150</v>
      </c>
      <c r="AC168" s="154">
        <f t="shared" si="102"/>
        <v>138</v>
      </c>
      <c r="AD168" s="197">
        <v>120</v>
      </c>
      <c r="AE168" s="156">
        <f t="shared" si="103"/>
        <v>165</v>
      </c>
      <c r="AF168" s="143"/>
      <c r="AG168" s="157">
        <f t="shared" si="104"/>
        <v>258</v>
      </c>
      <c r="AH168" s="157"/>
      <c r="AI168" s="142">
        <v>794</v>
      </c>
      <c r="AJ168" s="158">
        <f t="shared" si="105"/>
        <v>131010</v>
      </c>
      <c r="AK168" s="150">
        <f t="shared" si="106"/>
        <v>204852</v>
      </c>
      <c r="AL168" s="52">
        <f t="shared" si="107"/>
        <v>1091.75</v>
      </c>
      <c r="AM168" s="168">
        <f t="shared" si="108"/>
        <v>1707.1</v>
      </c>
      <c r="AN168" s="159">
        <v>7.0000000000000007E-2</v>
      </c>
      <c r="AO168" s="158">
        <f t="shared" si="109"/>
        <v>9170.7000000000007</v>
      </c>
      <c r="AP168" s="159">
        <v>7.0000000000000007E-2</v>
      </c>
      <c r="AQ168" s="150">
        <f t="shared" si="110"/>
        <v>14339.640000000001</v>
      </c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</row>
    <row r="169" spans="1:71" ht="19.5" customHeight="1" x14ac:dyDescent="0.15">
      <c r="A169" s="62"/>
      <c r="B169" s="143">
        <v>61</v>
      </c>
      <c r="C169" s="197">
        <v>121</v>
      </c>
      <c r="D169" s="142">
        <v>1</v>
      </c>
      <c r="E169" s="154">
        <f t="shared" si="97"/>
        <v>121</v>
      </c>
      <c r="F169" s="142">
        <v>0.1</v>
      </c>
      <c r="G169" s="142">
        <v>0.15</v>
      </c>
      <c r="H169" s="142">
        <v>0.2</v>
      </c>
      <c r="I169" s="142">
        <v>0.25</v>
      </c>
      <c r="J169" s="142">
        <v>0.15</v>
      </c>
      <c r="K169" s="142">
        <v>0.15</v>
      </c>
      <c r="L169" s="142">
        <v>0.25</v>
      </c>
      <c r="M169" s="142">
        <v>0.1</v>
      </c>
      <c r="N169" s="142">
        <v>0.2</v>
      </c>
      <c r="O169" s="142">
        <v>0.5</v>
      </c>
      <c r="P169" s="142">
        <v>0.5</v>
      </c>
      <c r="Q169" s="155">
        <v>2.5000000000000001E-2</v>
      </c>
      <c r="R169" s="142">
        <v>0.01</v>
      </c>
      <c r="S169" s="142">
        <v>0.15</v>
      </c>
      <c r="T169" s="142">
        <v>0.25</v>
      </c>
      <c r="U169" s="142"/>
      <c r="V169" s="142"/>
      <c r="W169" s="142"/>
      <c r="X169" s="142"/>
      <c r="Y169" s="154">
        <f t="shared" si="98"/>
        <v>45.375</v>
      </c>
      <c r="Z169" s="154">
        <f t="shared" si="99"/>
        <v>61.71</v>
      </c>
      <c r="AA169" s="154">
        <f t="shared" si="100"/>
        <v>96.800000000000011</v>
      </c>
      <c r="AB169" s="154">
        <f t="shared" si="101"/>
        <v>151.25</v>
      </c>
      <c r="AC169" s="154">
        <f t="shared" si="102"/>
        <v>139.14999999999998</v>
      </c>
      <c r="AD169" s="197">
        <v>121</v>
      </c>
      <c r="AE169" s="156">
        <f t="shared" si="103"/>
        <v>166.375</v>
      </c>
      <c r="AF169" s="143"/>
      <c r="AG169" s="157">
        <f t="shared" si="104"/>
        <v>260.14999999999998</v>
      </c>
      <c r="AH169" s="157"/>
      <c r="AI169" s="142">
        <v>795</v>
      </c>
      <c r="AJ169" s="158">
        <f t="shared" si="105"/>
        <v>132268.125</v>
      </c>
      <c r="AK169" s="150">
        <f t="shared" si="106"/>
        <v>206819.24999999997</v>
      </c>
      <c r="AL169" s="52">
        <f t="shared" si="107"/>
        <v>1093.125</v>
      </c>
      <c r="AM169" s="168">
        <f t="shared" si="108"/>
        <v>1709.2499999999998</v>
      </c>
      <c r="AN169" s="159">
        <v>7.0000000000000007E-2</v>
      </c>
      <c r="AO169" s="158">
        <f t="shared" si="109"/>
        <v>9258.7687500000011</v>
      </c>
      <c r="AP169" s="159">
        <v>7.0000000000000007E-2</v>
      </c>
      <c r="AQ169" s="150">
        <f t="shared" si="110"/>
        <v>14477.3475</v>
      </c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</row>
    <row r="170" spans="1:71" ht="19.5" customHeight="1" x14ac:dyDescent="0.15">
      <c r="A170" s="62"/>
      <c r="B170" s="143">
        <v>62</v>
      </c>
      <c r="C170" s="197">
        <v>122</v>
      </c>
      <c r="D170" s="142">
        <v>1</v>
      </c>
      <c r="E170" s="154">
        <f t="shared" si="97"/>
        <v>122</v>
      </c>
      <c r="F170" s="142">
        <v>0.1</v>
      </c>
      <c r="G170" s="142">
        <v>0.15</v>
      </c>
      <c r="H170" s="142">
        <v>0.2</v>
      </c>
      <c r="I170" s="142">
        <v>0.25</v>
      </c>
      <c r="J170" s="142">
        <v>0.15</v>
      </c>
      <c r="K170" s="142">
        <v>0.15</v>
      </c>
      <c r="L170" s="142">
        <v>0.25</v>
      </c>
      <c r="M170" s="142">
        <v>0.1</v>
      </c>
      <c r="N170" s="142">
        <v>0.2</v>
      </c>
      <c r="O170" s="142">
        <v>0.5</v>
      </c>
      <c r="P170" s="142">
        <v>0.5</v>
      </c>
      <c r="Q170" s="155">
        <v>2.5000000000000001E-2</v>
      </c>
      <c r="R170" s="142">
        <v>0.01</v>
      </c>
      <c r="S170" s="142">
        <v>0.15</v>
      </c>
      <c r="T170" s="142">
        <v>0.25</v>
      </c>
      <c r="U170" s="142"/>
      <c r="V170" s="142"/>
      <c r="W170" s="142"/>
      <c r="X170" s="142"/>
      <c r="Y170" s="154">
        <f t="shared" si="98"/>
        <v>45.75</v>
      </c>
      <c r="Z170" s="154">
        <f t="shared" si="99"/>
        <v>62.22</v>
      </c>
      <c r="AA170" s="154">
        <f t="shared" si="100"/>
        <v>97.600000000000009</v>
      </c>
      <c r="AB170" s="154">
        <f t="shared" si="101"/>
        <v>152.5</v>
      </c>
      <c r="AC170" s="154">
        <f t="shared" si="102"/>
        <v>140.29999999999998</v>
      </c>
      <c r="AD170" s="197">
        <v>122</v>
      </c>
      <c r="AE170" s="156">
        <f t="shared" si="103"/>
        <v>167.75</v>
      </c>
      <c r="AF170" s="143"/>
      <c r="AG170" s="157">
        <f t="shared" si="104"/>
        <v>262.29999999999995</v>
      </c>
      <c r="AH170" s="157"/>
      <c r="AI170" s="142">
        <v>796</v>
      </c>
      <c r="AJ170" s="158">
        <f t="shared" si="105"/>
        <v>133529</v>
      </c>
      <c r="AK170" s="150">
        <f t="shared" si="106"/>
        <v>208790.79999999996</v>
      </c>
      <c r="AL170" s="52">
        <f t="shared" si="107"/>
        <v>1094.5</v>
      </c>
      <c r="AM170" s="168">
        <f t="shared" si="108"/>
        <v>1711.3999999999996</v>
      </c>
      <c r="AN170" s="159">
        <v>7.0000000000000007E-2</v>
      </c>
      <c r="AO170" s="158">
        <f t="shared" si="109"/>
        <v>9347.0300000000007</v>
      </c>
      <c r="AP170" s="159">
        <v>7.0000000000000007E-2</v>
      </c>
      <c r="AQ170" s="150">
        <f t="shared" si="110"/>
        <v>14615.355999999998</v>
      </c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</row>
    <row r="171" spans="1:71" ht="19.5" customHeight="1" x14ac:dyDescent="0.15">
      <c r="A171" s="62"/>
      <c r="B171" s="143">
        <v>63</v>
      </c>
      <c r="C171" s="197">
        <v>123</v>
      </c>
      <c r="D171" s="142">
        <v>1</v>
      </c>
      <c r="E171" s="154">
        <f t="shared" si="97"/>
        <v>123</v>
      </c>
      <c r="F171" s="142">
        <v>0.1</v>
      </c>
      <c r="G171" s="142">
        <v>0.15</v>
      </c>
      <c r="H171" s="142">
        <v>0.2</v>
      </c>
      <c r="I171" s="142">
        <v>0.25</v>
      </c>
      <c r="J171" s="142">
        <v>0.15</v>
      </c>
      <c r="K171" s="142">
        <v>0.15</v>
      </c>
      <c r="L171" s="142">
        <v>0.25</v>
      </c>
      <c r="M171" s="142">
        <v>0.1</v>
      </c>
      <c r="N171" s="142">
        <v>0.2</v>
      </c>
      <c r="O171" s="142">
        <v>0.5</v>
      </c>
      <c r="P171" s="142">
        <v>0.5</v>
      </c>
      <c r="Q171" s="155">
        <v>2.5000000000000001E-2</v>
      </c>
      <c r="R171" s="142">
        <v>0.01</v>
      </c>
      <c r="S171" s="142">
        <v>0.15</v>
      </c>
      <c r="T171" s="142">
        <v>0.25</v>
      </c>
      <c r="U171" s="142"/>
      <c r="V171" s="142"/>
      <c r="W171" s="142"/>
      <c r="X171" s="142"/>
      <c r="Y171" s="154">
        <f t="shared" si="98"/>
        <v>46.125</v>
      </c>
      <c r="Z171" s="154">
        <f t="shared" si="99"/>
        <v>62.730000000000004</v>
      </c>
      <c r="AA171" s="154">
        <f t="shared" si="100"/>
        <v>98.4</v>
      </c>
      <c r="AB171" s="154">
        <f t="shared" si="101"/>
        <v>153.75</v>
      </c>
      <c r="AC171" s="154">
        <f t="shared" si="102"/>
        <v>141.44999999999999</v>
      </c>
      <c r="AD171" s="197">
        <v>123</v>
      </c>
      <c r="AE171" s="156">
        <f t="shared" si="103"/>
        <v>169.125</v>
      </c>
      <c r="AF171" s="143"/>
      <c r="AG171" s="157">
        <f t="shared" si="104"/>
        <v>264.45</v>
      </c>
      <c r="AH171" s="157"/>
      <c r="AI171" s="142">
        <v>797</v>
      </c>
      <c r="AJ171" s="158">
        <f t="shared" si="105"/>
        <v>134792.625</v>
      </c>
      <c r="AK171" s="150">
        <f t="shared" si="106"/>
        <v>210766.65</v>
      </c>
      <c r="AL171" s="52">
        <f t="shared" si="107"/>
        <v>1095.875</v>
      </c>
      <c r="AM171" s="168">
        <f t="shared" si="108"/>
        <v>1713.55</v>
      </c>
      <c r="AN171" s="159">
        <v>7.0000000000000007E-2</v>
      </c>
      <c r="AO171" s="158">
        <f t="shared" si="109"/>
        <v>9435.4837500000012</v>
      </c>
      <c r="AP171" s="159">
        <v>7.0000000000000007E-2</v>
      </c>
      <c r="AQ171" s="150">
        <f t="shared" si="110"/>
        <v>14753.665500000001</v>
      </c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</row>
    <row r="172" spans="1:71" ht="19.5" customHeight="1" x14ac:dyDescent="0.15">
      <c r="A172" s="62"/>
      <c r="B172" s="143">
        <v>64</v>
      </c>
      <c r="C172" s="197">
        <v>124</v>
      </c>
      <c r="D172" s="142">
        <v>1</v>
      </c>
      <c r="E172" s="154">
        <f t="shared" si="97"/>
        <v>124</v>
      </c>
      <c r="F172" s="142">
        <v>0.1</v>
      </c>
      <c r="G172" s="142">
        <v>0.15</v>
      </c>
      <c r="H172" s="142">
        <v>0.2</v>
      </c>
      <c r="I172" s="142">
        <v>0.25</v>
      </c>
      <c r="J172" s="142">
        <v>0.15</v>
      </c>
      <c r="K172" s="142">
        <v>0.15</v>
      </c>
      <c r="L172" s="142">
        <v>0.25</v>
      </c>
      <c r="M172" s="142">
        <v>0.1</v>
      </c>
      <c r="N172" s="142">
        <v>0.2</v>
      </c>
      <c r="O172" s="142">
        <v>0.5</v>
      </c>
      <c r="P172" s="142">
        <v>0.5</v>
      </c>
      <c r="Q172" s="155">
        <v>2.5000000000000001E-2</v>
      </c>
      <c r="R172" s="142">
        <v>0.01</v>
      </c>
      <c r="S172" s="142">
        <v>0.15</v>
      </c>
      <c r="T172" s="142">
        <v>0.25</v>
      </c>
      <c r="U172" s="142"/>
      <c r="V172" s="142"/>
      <c r="W172" s="142"/>
      <c r="X172" s="142"/>
      <c r="Y172" s="154">
        <f t="shared" si="98"/>
        <v>46.5</v>
      </c>
      <c r="Z172" s="154">
        <f t="shared" si="99"/>
        <v>63.24</v>
      </c>
      <c r="AA172" s="154">
        <f t="shared" si="100"/>
        <v>99.2</v>
      </c>
      <c r="AB172" s="154">
        <f t="shared" si="101"/>
        <v>155</v>
      </c>
      <c r="AC172" s="154">
        <f t="shared" si="102"/>
        <v>142.6</v>
      </c>
      <c r="AD172" s="197">
        <v>124</v>
      </c>
      <c r="AE172" s="156">
        <f t="shared" si="103"/>
        <v>170.5</v>
      </c>
      <c r="AF172" s="143"/>
      <c r="AG172" s="157">
        <f t="shared" si="104"/>
        <v>266.60000000000002</v>
      </c>
      <c r="AH172" s="157"/>
      <c r="AI172" s="142">
        <v>798</v>
      </c>
      <c r="AJ172" s="158">
        <f t="shared" si="105"/>
        <v>136059</v>
      </c>
      <c r="AK172" s="150">
        <f t="shared" si="106"/>
        <v>212746.80000000002</v>
      </c>
      <c r="AL172" s="52">
        <f t="shared" si="107"/>
        <v>1097.25</v>
      </c>
      <c r="AM172" s="168">
        <f t="shared" si="108"/>
        <v>1715.7</v>
      </c>
      <c r="AN172" s="159">
        <v>7.0000000000000007E-2</v>
      </c>
      <c r="AO172" s="158">
        <f t="shared" si="109"/>
        <v>9524.130000000001</v>
      </c>
      <c r="AP172" s="159">
        <v>7.0000000000000007E-2</v>
      </c>
      <c r="AQ172" s="150">
        <f t="shared" si="110"/>
        <v>14892.276000000003</v>
      </c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</row>
    <row r="173" spans="1:71" ht="19.5" customHeight="1" x14ac:dyDescent="0.15">
      <c r="A173" s="62"/>
      <c r="B173" s="143">
        <v>65</v>
      </c>
      <c r="C173" s="197">
        <v>125</v>
      </c>
      <c r="D173" s="142">
        <v>1</v>
      </c>
      <c r="E173" s="154">
        <f t="shared" si="97"/>
        <v>125</v>
      </c>
      <c r="F173" s="142">
        <v>0.1</v>
      </c>
      <c r="G173" s="142">
        <v>0.15</v>
      </c>
      <c r="H173" s="142">
        <v>0.2</v>
      </c>
      <c r="I173" s="142">
        <v>0.25</v>
      </c>
      <c r="J173" s="142">
        <v>0.15</v>
      </c>
      <c r="K173" s="142">
        <v>0.15</v>
      </c>
      <c r="L173" s="142">
        <v>0.25</v>
      </c>
      <c r="M173" s="142">
        <v>0.1</v>
      </c>
      <c r="N173" s="142">
        <v>0.2</v>
      </c>
      <c r="O173" s="142">
        <v>0.5</v>
      </c>
      <c r="P173" s="142">
        <v>0.5</v>
      </c>
      <c r="Q173" s="155">
        <v>2.5000000000000001E-2</v>
      </c>
      <c r="R173" s="142">
        <v>0.01</v>
      </c>
      <c r="S173" s="142">
        <v>0.15</v>
      </c>
      <c r="T173" s="142">
        <v>0.25</v>
      </c>
      <c r="U173" s="142"/>
      <c r="V173" s="142"/>
      <c r="W173" s="142"/>
      <c r="X173" s="142"/>
      <c r="Y173" s="154">
        <f t="shared" si="98"/>
        <v>46.875</v>
      </c>
      <c r="Z173" s="154">
        <f t="shared" si="99"/>
        <v>63.75</v>
      </c>
      <c r="AA173" s="154">
        <f t="shared" si="100"/>
        <v>100</v>
      </c>
      <c r="AB173" s="154">
        <f t="shared" si="101"/>
        <v>156.25</v>
      </c>
      <c r="AC173" s="154">
        <f t="shared" si="102"/>
        <v>143.75</v>
      </c>
      <c r="AD173" s="197">
        <v>125</v>
      </c>
      <c r="AE173" s="156">
        <f t="shared" si="103"/>
        <v>171.875</v>
      </c>
      <c r="AF173" s="143"/>
      <c r="AG173" s="157">
        <f t="shared" si="104"/>
        <v>268.75</v>
      </c>
      <c r="AH173" s="157"/>
      <c r="AI173" s="142">
        <v>799</v>
      </c>
      <c r="AJ173" s="158">
        <f t="shared" si="105"/>
        <v>137328.125</v>
      </c>
      <c r="AK173" s="150">
        <f t="shared" si="106"/>
        <v>214731.25</v>
      </c>
      <c r="AL173" s="52">
        <f t="shared" si="107"/>
        <v>1098.625</v>
      </c>
      <c r="AM173" s="168">
        <f t="shared" si="108"/>
        <v>1717.85</v>
      </c>
      <c r="AN173" s="159">
        <v>7.0000000000000007E-2</v>
      </c>
      <c r="AO173" s="158">
        <f t="shared" si="109"/>
        <v>9612.9687500000018</v>
      </c>
      <c r="AP173" s="159">
        <v>7.0000000000000007E-2</v>
      </c>
      <c r="AQ173" s="150">
        <f t="shared" si="110"/>
        <v>15031.187500000002</v>
      </c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</row>
    <row r="174" spans="1:71" ht="19.5" customHeight="1" x14ac:dyDescent="0.15">
      <c r="A174" s="62"/>
      <c r="B174" s="143">
        <v>66</v>
      </c>
      <c r="C174" s="197">
        <v>126</v>
      </c>
      <c r="D174" s="142">
        <v>1</v>
      </c>
      <c r="E174" s="154">
        <f t="shared" si="97"/>
        <v>126</v>
      </c>
      <c r="F174" s="142">
        <v>0.1</v>
      </c>
      <c r="G174" s="142">
        <v>0.15</v>
      </c>
      <c r="H174" s="142">
        <v>0.2</v>
      </c>
      <c r="I174" s="142">
        <v>0.25</v>
      </c>
      <c r="J174" s="142">
        <v>0.15</v>
      </c>
      <c r="K174" s="142">
        <v>0.15</v>
      </c>
      <c r="L174" s="142">
        <v>0.25</v>
      </c>
      <c r="M174" s="142">
        <v>0.1</v>
      </c>
      <c r="N174" s="142">
        <v>0.2</v>
      </c>
      <c r="O174" s="142">
        <v>0.5</v>
      </c>
      <c r="P174" s="142">
        <v>0.5</v>
      </c>
      <c r="Q174" s="155">
        <v>2.5000000000000001E-2</v>
      </c>
      <c r="R174" s="142">
        <v>0.01</v>
      </c>
      <c r="S174" s="142">
        <v>0.15</v>
      </c>
      <c r="T174" s="142">
        <v>0.25</v>
      </c>
      <c r="U174" s="142"/>
      <c r="V174" s="142"/>
      <c r="W174" s="142"/>
      <c r="X174" s="142"/>
      <c r="Y174" s="154">
        <f t="shared" si="98"/>
        <v>47.25</v>
      </c>
      <c r="Z174" s="154">
        <f t="shared" si="99"/>
        <v>64.260000000000005</v>
      </c>
      <c r="AA174" s="154">
        <f t="shared" si="100"/>
        <v>100.80000000000001</v>
      </c>
      <c r="AB174" s="154">
        <f t="shared" si="101"/>
        <v>157.5</v>
      </c>
      <c r="AC174" s="154">
        <f t="shared" si="102"/>
        <v>144.89999999999998</v>
      </c>
      <c r="AD174" s="197">
        <v>126</v>
      </c>
      <c r="AE174" s="156">
        <f t="shared" si="103"/>
        <v>173.25</v>
      </c>
      <c r="AF174" s="143"/>
      <c r="AG174" s="157">
        <f t="shared" si="104"/>
        <v>270.89999999999998</v>
      </c>
      <c r="AH174" s="157"/>
      <c r="AI174" s="142">
        <v>800</v>
      </c>
      <c r="AJ174" s="158">
        <f t="shared" si="105"/>
        <v>138600</v>
      </c>
      <c r="AK174" s="150">
        <f t="shared" si="106"/>
        <v>216719.99999999997</v>
      </c>
      <c r="AL174" s="52">
        <f t="shared" si="107"/>
        <v>1100</v>
      </c>
      <c r="AM174" s="168">
        <f t="shared" si="108"/>
        <v>1719.9999999999998</v>
      </c>
      <c r="AN174" s="159">
        <v>7.0000000000000007E-2</v>
      </c>
      <c r="AO174" s="158">
        <f t="shared" si="109"/>
        <v>9702.0000000000018</v>
      </c>
      <c r="AP174" s="159">
        <v>7.0000000000000007E-2</v>
      </c>
      <c r="AQ174" s="150">
        <f t="shared" si="110"/>
        <v>15170.4</v>
      </c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</row>
    <row r="175" spans="1:71" ht="19.5" customHeight="1" x14ac:dyDescent="0.15">
      <c r="A175" s="62"/>
      <c r="B175" s="143">
        <v>67</v>
      </c>
      <c r="C175" s="197">
        <v>127</v>
      </c>
      <c r="D175" s="142">
        <v>1</v>
      </c>
      <c r="E175" s="154">
        <f t="shared" si="97"/>
        <v>127</v>
      </c>
      <c r="F175" s="142">
        <v>0.1</v>
      </c>
      <c r="G175" s="142">
        <v>0.15</v>
      </c>
      <c r="H175" s="142">
        <v>0.2</v>
      </c>
      <c r="I175" s="142">
        <v>0.25</v>
      </c>
      <c r="J175" s="142">
        <v>0.15</v>
      </c>
      <c r="K175" s="142">
        <v>0.15</v>
      </c>
      <c r="L175" s="142">
        <v>0.25</v>
      </c>
      <c r="M175" s="142">
        <v>0.1</v>
      </c>
      <c r="N175" s="142">
        <v>0.2</v>
      </c>
      <c r="O175" s="142">
        <v>0.5</v>
      </c>
      <c r="P175" s="142">
        <v>0.5</v>
      </c>
      <c r="Q175" s="155">
        <v>2.5000000000000001E-2</v>
      </c>
      <c r="R175" s="142">
        <v>0.01</v>
      </c>
      <c r="S175" s="142">
        <v>0.15</v>
      </c>
      <c r="T175" s="142">
        <v>0.25</v>
      </c>
      <c r="U175" s="142"/>
      <c r="V175" s="142"/>
      <c r="W175" s="142"/>
      <c r="X175" s="142"/>
      <c r="Y175" s="154">
        <f t="shared" si="98"/>
        <v>47.625</v>
      </c>
      <c r="Z175" s="154">
        <f t="shared" si="99"/>
        <v>64.77</v>
      </c>
      <c r="AA175" s="154">
        <f t="shared" si="100"/>
        <v>101.60000000000001</v>
      </c>
      <c r="AB175" s="154">
        <f t="shared" si="101"/>
        <v>158.75</v>
      </c>
      <c r="AC175" s="154">
        <f t="shared" si="102"/>
        <v>146.04999999999998</v>
      </c>
      <c r="AD175" s="197">
        <v>127</v>
      </c>
      <c r="AE175" s="156">
        <f t="shared" si="103"/>
        <v>174.625</v>
      </c>
      <c r="AF175" s="143"/>
      <c r="AG175" s="157">
        <f t="shared" si="104"/>
        <v>273.04999999999995</v>
      </c>
      <c r="AH175" s="157"/>
      <c r="AI175" s="142">
        <v>801</v>
      </c>
      <c r="AJ175" s="158">
        <f t="shared" si="105"/>
        <v>139874.625</v>
      </c>
      <c r="AK175" s="150">
        <f t="shared" si="106"/>
        <v>218713.04999999996</v>
      </c>
      <c r="AL175" s="52">
        <f t="shared" si="107"/>
        <v>1101.375</v>
      </c>
      <c r="AM175" s="168">
        <f t="shared" si="108"/>
        <v>1722.1499999999996</v>
      </c>
      <c r="AN175" s="159">
        <v>7.0000000000000007E-2</v>
      </c>
      <c r="AO175" s="158">
        <f t="shared" si="109"/>
        <v>9791.223750000001</v>
      </c>
      <c r="AP175" s="159">
        <v>7.0000000000000007E-2</v>
      </c>
      <c r="AQ175" s="150">
        <f t="shared" si="110"/>
        <v>15309.913499999999</v>
      </c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</row>
    <row r="176" spans="1:71" ht="19.5" customHeight="1" x14ac:dyDescent="0.15">
      <c r="A176" s="62"/>
      <c r="B176" s="143">
        <v>68</v>
      </c>
      <c r="C176" s="197">
        <v>128</v>
      </c>
      <c r="D176" s="142">
        <v>1</v>
      </c>
      <c r="E176" s="154">
        <f t="shared" si="97"/>
        <v>128</v>
      </c>
      <c r="F176" s="142">
        <v>0.1</v>
      </c>
      <c r="G176" s="142">
        <v>0.15</v>
      </c>
      <c r="H176" s="142">
        <v>0.2</v>
      </c>
      <c r="I176" s="142">
        <v>0.25</v>
      </c>
      <c r="J176" s="142">
        <v>0.15</v>
      </c>
      <c r="K176" s="142">
        <v>0.15</v>
      </c>
      <c r="L176" s="142">
        <v>0.25</v>
      </c>
      <c r="M176" s="142">
        <v>0.1</v>
      </c>
      <c r="N176" s="142">
        <v>0.2</v>
      </c>
      <c r="O176" s="142">
        <v>0.5</v>
      </c>
      <c r="P176" s="142">
        <v>0.5</v>
      </c>
      <c r="Q176" s="155">
        <v>2.5000000000000001E-2</v>
      </c>
      <c r="R176" s="142">
        <v>0.01</v>
      </c>
      <c r="S176" s="142">
        <v>0.15</v>
      </c>
      <c r="T176" s="142">
        <v>0.25</v>
      </c>
      <c r="U176" s="142"/>
      <c r="V176" s="142"/>
      <c r="W176" s="142"/>
      <c r="X176" s="142"/>
      <c r="Y176" s="154">
        <f t="shared" si="98"/>
        <v>48</v>
      </c>
      <c r="Z176" s="154">
        <f t="shared" si="99"/>
        <v>65.28</v>
      </c>
      <c r="AA176" s="154">
        <f t="shared" si="100"/>
        <v>102.4</v>
      </c>
      <c r="AB176" s="154">
        <f t="shared" si="101"/>
        <v>160</v>
      </c>
      <c r="AC176" s="154">
        <f t="shared" si="102"/>
        <v>147.19999999999999</v>
      </c>
      <c r="AD176" s="197">
        <v>128</v>
      </c>
      <c r="AE176" s="156">
        <f t="shared" si="103"/>
        <v>176</v>
      </c>
      <c r="AF176" s="143"/>
      <c r="AG176" s="157">
        <f t="shared" si="104"/>
        <v>275.2</v>
      </c>
      <c r="AH176" s="157"/>
      <c r="AI176" s="142">
        <v>802</v>
      </c>
      <c r="AJ176" s="158">
        <f t="shared" si="105"/>
        <v>141152</v>
      </c>
      <c r="AK176" s="150">
        <f t="shared" si="106"/>
        <v>220710.39999999999</v>
      </c>
      <c r="AL176" s="52">
        <f t="shared" si="107"/>
        <v>1102.75</v>
      </c>
      <c r="AM176" s="168">
        <f t="shared" si="108"/>
        <v>1724.3</v>
      </c>
      <c r="AN176" s="159">
        <v>7.0000000000000007E-2</v>
      </c>
      <c r="AO176" s="158">
        <f t="shared" si="109"/>
        <v>9880.6400000000012</v>
      </c>
      <c r="AP176" s="159">
        <v>7.0000000000000007E-2</v>
      </c>
      <c r="AQ176" s="150">
        <f t="shared" si="110"/>
        <v>15449.728000000001</v>
      </c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</row>
    <row r="177" spans="1:71" ht="19.5" customHeight="1" x14ac:dyDescent="0.15">
      <c r="A177" s="62"/>
      <c r="B177" s="143">
        <v>69</v>
      </c>
      <c r="C177" s="197">
        <v>129</v>
      </c>
      <c r="D177" s="142">
        <v>1</v>
      </c>
      <c r="E177" s="154">
        <f t="shared" si="97"/>
        <v>129</v>
      </c>
      <c r="F177" s="142">
        <v>0.1</v>
      </c>
      <c r="G177" s="142">
        <v>0.15</v>
      </c>
      <c r="H177" s="142">
        <v>0.2</v>
      </c>
      <c r="I177" s="142">
        <v>0.25</v>
      </c>
      <c r="J177" s="142">
        <v>0.15</v>
      </c>
      <c r="K177" s="142">
        <v>0.15</v>
      </c>
      <c r="L177" s="142">
        <v>0.25</v>
      </c>
      <c r="M177" s="142">
        <v>0.1</v>
      </c>
      <c r="N177" s="142">
        <v>0.2</v>
      </c>
      <c r="O177" s="142">
        <v>0.5</v>
      </c>
      <c r="P177" s="142">
        <v>0.5</v>
      </c>
      <c r="Q177" s="155">
        <v>2.5000000000000001E-2</v>
      </c>
      <c r="R177" s="142">
        <v>0.01</v>
      </c>
      <c r="S177" s="142">
        <v>0.15</v>
      </c>
      <c r="T177" s="142">
        <v>0.25</v>
      </c>
      <c r="U177" s="142"/>
      <c r="V177" s="142"/>
      <c r="W177" s="142"/>
      <c r="X177" s="142"/>
      <c r="Y177" s="154">
        <f t="shared" si="98"/>
        <v>48.375</v>
      </c>
      <c r="Z177" s="154">
        <f t="shared" si="99"/>
        <v>65.790000000000006</v>
      </c>
      <c r="AA177" s="154">
        <f t="shared" si="100"/>
        <v>103.2</v>
      </c>
      <c r="AB177" s="154">
        <f t="shared" si="101"/>
        <v>161.25</v>
      </c>
      <c r="AC177" s="154">
        <f t="shared" si="102"/>
        <v>148.35</v>
      </c>
      <c r="AD177" s="197">
        <v>129</v>
      </c>
      <c r="AE177" s="156">
        <f t="shared" si="103"/>
        <v>177.375</v>
      </c>
      <c r="AF177" s="143"/>
      <c r="AG177" s="157">
        <f t="shared" si="104"/>
        <v>277.35000000000002</v>
      </c>
      <c r="AH177" s="157"/>
      <c r="AI177" s="142">
        <v>803</v>
      </c>
      <c r="AJ177" s="158">
        <f t="shared" si="105"/>
        <v>142432.125</v>
      </c>
      <c r="AK177" s="150">
        <f t="shared" si="106"/>
        <v>222712.05000000002</v>
      </c>
      <c r="AL177" s="52">
        <f t="shared" si="107"/>
        <v>1104.125</v>
      </c>
      <c r="AM177" s="168">
        <f t="shared" si="108"/>
        <v>1726.45</v>
      </c>
      <c r="AN177" s="159">
        <v>7.0000000000000007E-2</v>
      </c>
      <c r="AO177" s="158">
        <f t="shared" si="109"/>
        <v>9970.2487500000007</v>
      </c>
      <c r="AP177" s="159">
        <v>7.0000000000000007E-2</v>
      </c>
      <c r="AQ177" s="150">
        <f t="shared" si="110"/>
        <v>15589.843500000003</v>
      </c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</row>
    <row r="178" spans="1:71" ht="19.5" customHeight="1" x14ac:dyDescent="0.15">
      <c r="A178" s="62"/>
      <c r="B178" s="143">
        <v>70</v>
      </c>
      <c r="C178" s="197">
        <v>130</v>
      </c>
      <c r="D178" s="142">
        <v>1</v>
      </c>
      <c r="E178" s="154">
        <f t="shared" si="97"/>
        <v>130</v>
      </c>
      <c r="F178" s="142">
        <v>0.1</v>
      </c>
      <c r="G178" s="142">
        <v>0.15</v>
      </c>
      <c r="H178" s="142">
        <v>0.2</v>
      </c>
      <c r="I178" s="142">
        <v>0.25</v>
      </c>
      <c r="J178" s="142">
        <v>0.15</v>
      </c>
      <c r="K178" s="142">
        <v>0.15</v>
      </c>
      <c r="L178" s="142">
        <v>0.25</v>
      </c>
      <c r="M178" s="142">
        <v>0.1</v>
      </c>
      <c r="N178" s="142">
        <v>0.2</v>
      </c>
      <c r="O178" s="142">
        <v>0.5</v>
      </c>
      <c r="P178" s="142">
        <v>0.5</v>
      </c>
      <c r="Q178" s="155">
        <v>2.5000000000000001E-2</v>
      </c>
      <c r="R178" s="142">
        <v>0.01</v>
      </c>
      <c r="S178" s="142">
        <v>0.15</v>
      </c>
      <c r="T178" s="142">
        <v>0.25</v>
      </c>
      <c r="U178" s="142"/>
      <c r="V178" s="142"/>
      <c r="W178" s="142"/>
      <c r="X178" s="142"/>
      <c r="Y178" s="154">
        <f t="shared" si="98"/>
        <v>48.75</v>
      </c>
      <c r="Z178" s="154">
        <f t="shared" si="99"/>
        <v>66.3</v>
      </c>
      <c r="AA178" s="154">
        <f t="shared" si="100"/>
        <v>104</v>
      </c>
      <c r="AB178" s="154">
        <f t="shared" si="101"/>
        <v>162.5</v>
      </c>
      <c r="AC178" s="154">
        <f t="shared" si="102"/>
        <v>149.5</v>
      </c>
      <c r="AD178" s="197">
        <v>130</v>
      </c>
      <c r="AE178" s="156">
        <f t="shared" si="103"/>
        <v>178.75</v>
      </c>
      <c r="AF178" s="143"/>
      <c r="AG178" s="157">
        <f t="shared" si="104"/>
        <v>279.5</v>
      </c>
      <c r="AH178" s="157"/>
      <c r="AI178" s="142">
        <v>804</v>
      </c>
      <c r="AJ178" s="158">
        <f t="shared" si="105"/>
        <v>143715</v>
      </c>
      <c r="AK178" s="150">
        <f t="shared" si="106"/>
        <v>224718</v>
      </c>
      <c r="AL178" s="52">
        <f t="shared" si="107"/>
        <v>1105.5</v>
      </c>
      <c r="AM178" s="168">
        <f t="shared" si="108"/>
        <v>1728.6</v>
      </c>
      <c r="AN178" s="159">
        <v>7.0000000000000007E-2</v>
      </c>
      <c r="AO178" s="158">
        <f t="shared" si="109"/>
        <v>10060.050000000001</v>
      </c>
      <c r="AP178" s="159">
        <v>7.0000000000000007E-2</v>
      </c>
      <c r="AQ178" s="150">
        <f t="shared" si="110"/>
        <v>15730.260000000002</v>
      </c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</row>
    <row r="179" spans="1:71" ht="19.5" customHeight="1" x14ac:dyDescent="0.1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</row>
    <row r="180" spans="1:71" ht="19.5" customHeight="1" x14ac:dyDescent="0.1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</row>
    <row r="181" spans="1:71" ht="19.5" customHeight="1" x14ac:dyDescent="0.1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</row>
    <row r="182" spans="1:71" ht="19.5" customHeight="1" x14ac:dyDescent="0.1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</row>
    <row r="183" spans="1:71" ht="19.5" customHeight="1" x14ac:dyDescent="0.1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</row>
    <row r="184" spans="1:71" ht="19.5" customHeight="1" x14ac:dyDescent="0.1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</row>
    <row r="185" spans="1:71" ht="19.5" customHeight="1" x14ac:dyDescent="0.1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</row>
    <row r="186" spans="1:71" ht="19.5" customHeight="1" x14ac:dyDescent="0.1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</row>
    <row r="187" spans="1:71" ht="19.5" customHeight="1" x14ac:dyDescent="0.1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</row>
    <row r="188" spans="1:71" ht="19.5" customHeight="1" x14ac:dyDescent="0.1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</row>
    <row r="189" spans="1:71" ht="19.5" customHeight="1" x14ac:dyDescent="0.1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</row>
    <row r="190" spans="1:71" ht="19.5" customHeight="1" x14ac:dyDescent="0.1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</row>
    <row r="191" spans="1:71" ht="19.5" customHeight="1" x14ac:dyDescent="0.1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</row>
    <row r="192" spans="1:71" ht="19.5" customHeight="1" x14ac:dyDescent="0.1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</row>
    <row r="193" spans="1:71" ht="19.5" customHeight="1" x14ac:dyDescent="0.1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</row>
    <row r="194" spans="1:71" ht="19.5" customHeight="1" x14ac:dyDescent="0.1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</row>
    <row r="195" spans="1:71" ht="19.5" customHeight="1" x14ac:dyDescent="0.1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</row>
    <row r="196" spans="1:71" ht="19.5" customHeight="1" x14ac:dyDescent="0.1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</row>
    <row r="197" spans="1:71" ht="19.5" customHeight="1" x14ac:dyDescent="0.1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</row>
    <row r="198" spans="1:71" ht="19.5" customHeight="1" x14ac:dyDescent="0.1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</row>
    <row r="199" spans="1:71" ht="19.5" customHeight="1" x14ac:dyDescent="0.1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</row>
    <row r="200" spans="1:71" ht="19.5" customHeight="1" x14ac:dyDescent="0.1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</row>
    <row r="201" spans="1:71" ht="19.5" customHeight="1" x14ac:dyDescent="0.1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</row>
    <row r="202" spans="1:71" ht="19.5" customHeight="1" x14ac:dyDescent="0.1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</row>
    <row r="203" spans="1:71" ht="19.5" customHeight="1" x14ac:dyDescent="0.1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</row>
    <row r="204" spans="1:71" ht="19.5" customHeight="1" x14ac:dyDescent="0.1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</row>
    <row r="205" spans="1:71" ht="19.5" customHeight="1" x14ac:dyDescent="0.1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</row>
    <row r="206" spans="1:71" ht="19.5" customHeight="1" x14ac:dyDescent="0.1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</row>
    <row r="207" spans="1:71" ht="19.5" customHeight="1" x14ac:dyDescent="0.1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</row>
    <row r="208" spans="1:71" ht="19.5" customHeight="1" x14ac:dyDescent="0.1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</row>
    <row r="209" spans="1:71" ht="19.5" customHeight="1" x14ac:dyDescent="0.1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</row>
    <row r="210" spans="1:71" ht="19.5" customHeight="1" x14ac:dyDescent="0.1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</row>
    <row r="211" spans="1:71" ht="19.5" customHeight="1" x14ac:dyDescent="0.1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</row>
    <row r="212" spans="1:71" ht="19.5" customHeight="1" x14ac:dyDescent="0.1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</row>
    <row r="213" spans="1:71" ht="19.5" customHeight="1" x14ac:dyDescent="0.1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</row>
    <row r="214" spans="1:71" ht="19.5" customHeight="1" x14ac:dyDescent="0.1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</row>
    <row r="215" spans="1:71" ht="19.5" customHeight="1" x14ac:dyDescent="0.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</row>
    <row r="216" spans="1:71" ht="19.5" customHeight="1" x14ac:dyDescent="0.1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</row>
    <row r="217" spans="1:71" ht="19.5" customHeight="1" x14ac:dyDescent="0.1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</row>
    <row r="218" spans="1:71" ht="19.5" customHeight="1" x14ac:dyDescent="0.1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</row>
    <row r="219" spans="1:71" ht="19.5" customHeight="1" x14ac:dyDescent="0.1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</row>
    <row r="220" spans="1:71" ht="19.5" customHeight="1" x14ac:dyDescent="0.1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</row>
    <row r="221" spans="1:71" ht="19.5" customHeight="1" x14ac:dyDescent="0.1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</row>
    <row r="222" spans="1:71" ht="19.5" customHeight="1" x14ac:dyDescent="0.1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</row>
    <row r="223" spans="1:71" ht="19.5" customHeight="1" x14ac:dyDescent="0.1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</row>
    <row r="224" spans="1:71" ht="19.5" customHeight="1" x14ac:dyDescent="0.1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</row>
    <row r="225" spans="1:71" ht="19.5" customHeight="1" x14ac:dyDescent="0.1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</row>
    <row r="226" spans="1:71" ht="19.5" customHeight="1" x14ac:dyDescent="0.1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</row>
    <row r="227" spans="1:71" ht="19.5" customHeight="1" x14ac:dyDescent="0.1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</row>
    <row r="228" spans="1:71" ht="19.5" customHeight="1" x14ac:dyDescent="0.1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</row>
    <row r="229" spans="1:71" ht="19.5" customHeight="1" x14ac:dyDescent="0.1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</row>
    <row r="230" spans="1:71" ht="19.5" customHeight="1" x14ac:dyDescent="0.1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</row>
    <row r="231" spans="1:71" ht="19.5" customHeight="1" x14ac:dyDescent="0.1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</row>
    <row r="232" spans="1:71" ht="19.5" customHeight="1" x14ac:dyDescent="0.1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</row>
    <row r="233" spans="1:71" ht="19.5" customHeight="1" x14ac:dyDescent="0.1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</row>
    <row r="234" spans="1:71" ht="19.5" customHeight="1" x14ac:dyDescent="0.1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</row>
    <row r="235" spans="1:71" ht="19.5" customHeight="1" x14ac:dyDescent="0.1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</row>
    <row r="236" spans="1:71" ht="19.5" customHeight="1" x14ac:dyDescent="0.1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</row>
    <row r="237" spans="1:71" ht="19.5" customHeight="1" x14ac:dyDescent="0.1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</row>
    <row r="238" spans="1:71" ht="19.5" customHeight="1" x14ac:dyDescent="0.1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</row>
    <row r="239" spans="1:71" ht="19.5" customHeight="1" x14ac:dyDescent="0.1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</row>
    <row r="240" spans="1:71" ht="19.5" customHeight="1" x14ac:dyDescent="0.1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</row>
    <row r="241" spans="1:71" ht="19.5" customHeight="1" x14ac:dyDescent="0.1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</row>
    <row r="242" spans="1:71" ht="19.5" customHeight="1" x14ac:dyDescent="0.1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</row>
    <row r="243" spans="1:71" ht="19.5" customHeight="1" x14ac:dyDescent="0.1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</row>
    <row r="244" spans="1:71" ht="19.5" customHeight="1" x14ac:dyDescent="0.1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</row>
    <row r="245" spans="1:71" ht="19.5" customHeight="1" x14ac:dyDescent="0.1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</row>
    <row r="246" spans="1:71" ht="19.5" customHeight="1" x14ac:dyDescent="0.1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</row>
    <row r="247" spans="1:71" ht="19.5" customHeight="1" x14ac:dyDescent="0.1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</row>
    <row r="248" spans="1:71" ht="19.5" customHeight="1" x14ac:dyDescent="0.1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</row>
    <row r="249" spans="1:71" ht="19.5" customHeight="1" x14ac:dyDescent="0.1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</row>
    <row r="250" spans="1:71" ht="19.5" customHeight="1" x14ac:dyDescent="0.1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</row>
    <row r="251" spans="1:71" ht="19.5" customHeight="1" x14ac:dyDescent="0.1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</row>
    <row r="252" spans="1:71" ht="19.5" customHeight="1" x14ac:dyDescent="0.1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</row>
    <row r="253" spans="1:71" ht="19.5" customHeight="1" x14ac:dyDescent="0.1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</row>
    <row r="254" spans="1:71" ht="19.5" customHeight="1" x14ac:dyDescent="0.1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</row>
    <row r="255" spans="1:71" ht="19.5" customHeight="1" x14ac:dyDescent="0.1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</row>
    <row r="256" spans="1:71" ht="19.5" customHeight="1" x14ac:dyDescent="0.1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</row>
    <row r="257" spans="1:71" ht="19.5" customHeight="1" x14ac:dyDescent="0.1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</row>
    <row r="258" spans="1:71" ht="19.5" customHeight="1" x14ac:dyDescent="0.1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</row>
    <row r="259" spans="1:71" ht="19.5" customHeight="1" x14ac:dyDescent="0.1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</row>
    <row r="260" spans="1:71" ht="19.5" customHeight="1" x14ac:dyDescent="0.1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</row>
    <row r="261" spans="1:71" ht="19.5" customHeight="1" x14ac:dyDescent="0.1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</row>
    <row r="262" spans="1:71" ht="19.5" customHeight="1" x14ac:dyDescent="0.1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</row>
    <row r="263" spans="1:71" ht="19.5" customHeight="1" x14ac:dyDescent="0.1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</row>
    <row r="264" spans="1:71" ht="19.5" customHeight="1" x14ac:dyDescent="0.1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</row>
    <row r="265" spans="1:71" ht="19.5" customHeight="1" x14ac:dyDescent="0.1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</row>
    <row r="266" spans="1:71" ht="19.5" customHeight="1" x14ac:dyDescent="0.1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</row>
    <row r="267" spans="1:71" ht="19.5" customHeight="1" x14ac:dyDescent="0.1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</row>
    <row r="268" spans="1:71" ht="19.5" customHeight="1" x14ac:dyDescent="0.1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</row>
    <row r="269" spans="1:71" ht="19.5" customHeight="1" x14ac:dyDescent="0.1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</row>
    <row r="270" spans="1:71" ht="19.5" customHeight="1" x14ac:dyDescent="0.1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</row>
    <row r="271" spans="1:71" ht="19.5" customHeight="1" x14ac:dyDescent="0.1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</row>
    <row r="272" spans="1:71" ht="19.5" customHeight="1" x14ac:dyDescent="0.1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</row>
    <row r="273" spans="1:71" ht="19.5" customHeight="1" x14ac:dyDescent="0.1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</row>
    <row r="274" spans="1:71" ht="19.5" customHeight="1" x14ac:dyDescent="0.1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</row>
    <row r="275" spans="1:71" ht="19.5" customHeight="1" x14ac:dyDescent="0.1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</row>
    <row r="276" spans="1:71" ht="19.5" customHeight="1" x14ac:dyDescent="0.1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</row>
    <row r="277" spans="1:71" ht="19.5" customHeight="1" x14ac:dyDescent="0.1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</row>
    <row r="278" spans="1:71" ht="19.5" customHeight="1" x14ac:dyDescent="0.1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</row>
    <row r="279" spans="1:71" ht="19.5" customHeight="1" x14ac:dyDescent="0.1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</row>
    <row r="280" spans="1:71" ht="19.5" customHeight="1" x14ac:dyDescent="0.1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</row>
    <row r="281" spans="1:71" ht="19.5" customHeight="1" x14ac:dyDescent="0.1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</row>
    <row r="282" spans="1:71" ht="19.5" customHeight="1" x14ac:dyDescent="0.1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</row>
    <row r="283" spans="1:71" ht="19.5" customHeight="1" x14ac:dyDescent="0.1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</row>
    <row r="284" spans="1:71" ht="19.5" customHeight="1" x14ac:dyDescent="0.1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</row>
    <row r="285" spans="1:71" ht="19.5" customHeight="1" x14ac:dyDescent="0.1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</row>
    <row r="286" spans="1:71" ht="19.5" customHeight="1" x14ac:dyDescent="0.1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</row>
    <row r="287" spans="1:71" ht="19.5" customHeight="1" x14ac:dyDescent="0.1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</row>
    <row r="288" spans="1:71" ht="19.5" customHeight="1" x14ac:dyDescent="0.1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</row>
    <row r="289" spans="1:71" ht="19.5" customHeight="1" x14ac:dyDescent="0.1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</row>
    <row r="290" spans="1:71" ht="19.5" customHeight="1" x14ac:dyDescent="0.1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</row>
    <row r="291" spans="1:71" ht="19.5" customHeight="1" x14ac:dyDescent="0.1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</row>
    <row r="292" spans="1:71" ht="19.5" customHeight="1" x14ac:dyDescent="0.1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</row>
    <row r="293" spans="1:71" ht="19.5" customHeight="1" x14ac:dyDescent="0.1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</row>
    <row r="294" spans="1:71" ht="19.5" customHeight="1" x14ac:dyDescent="0.1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</row>
    <row r="295" spans="1:71" ht="19.5" customHeight="1" x14ac:dyDescent="0.1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</row>
    <row r="296" spans="1:71" ht="19.5" customHeight="1" x14ac:dyDescent="0.1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</row>
    <row r="297" spans="1:71" ht="19.5" customHeight="1" x14ac:dyDescent="0.1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</row>
    <row r="298" spans="1:71" ht="19.5" customHeight="1" x14ac:dyDescent="0.1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</row>
    <row r="299" spans="1:71" ht="19.5" customHeight="1" x14ac:dyDescent="0.1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</row>
    <row r="300" spans="1:71" ht="19.5" customHeight="1" x14ac:dyDescent="0.1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</row>
    <row r="301" spans="1:71" ht="19.5" customHeight="1" x14ac:dyDescent="0.1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</row>
    <row r="302" spans="1:71" ht="19.5" customHeight="1" x14ac:dyDescent="0.1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</row>
    <row r="303" spans="1:71" ht="19.5" customHeight="1" x14ac:dyDescent="0.1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</row>
    <row r="304" spans="1:71" ht="19.5" customHeight="1" x14ac:dyDescent="0.1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</row>
    <row r="305" spans="1:71" ht="19.5" customHeight="1" x14ac:dyDescent="0.1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</row>
    <row r="306" spans="1:71" ht="19.5" customHeight="1" x14ac:dyDescent="0.1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</row>
    <row r="307" spans="1:71" ht="19.5" customHeight="1" x14ac:dyDescent="0.1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</row>
    <row r="308" spans="1:71" ht="19.5" customHeight="1" x14ac:dyDescent="0.1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</row>
    <row r="309" spans="1:71" ht="19.5" customHeight="1" x14ac:dyDescent="0.1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</row>
    <row r="310" spans="1:71" ht="19.5" customHeight="1" x14ac:dyDescent="0.1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</row>
    <row r="311" spans="1:71" ht="19.5" customHeight="1" x14ac:dyDescent="0.1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</row>
    <row r="312" spans="1:71" ht="19.5" customHeight="1" x14ac:dyDescent="0.1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</row>
    <row r="313" spans="1:71" ht="19.5" customHeight="1" x14ac:dyDescent="0.1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</row>
    <row r="314" spans="1:71" ht="19.5" customHeight="1" x14ac:dyDescent="0.1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</row>
    <row r="315" spans="1:71" ht="19.5" customHeight="1" x14ac:dyDescent="0.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</row>
    <row r="316" spans="1:71" ht="19.5" customHeight="1" x14ac:dyDescent="0.1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</row>
    <row r="317" spans="1:71" ht="19.5" customHeight="1" x14ac:dyDescent="0.1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</row>
    <row r="318" spans="1:71" ht="19.5" customHeight="1" x14ac:dyDescent="0.1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</row>
    <row r="319" spans="1:71" ht="19.5" customHeight="1" x14ac:dyDescent="0.1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</row>
    <row r="320" spans="1:71" ht="19.5" customHeight="1" x14ac:dyDescent="0.1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</row>
    <row r="321" spans="1:71" ht="19.5" customHeight="1" x14ac:dyDescent="0.1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</row>
    <row r="322" spans="1:71" ht="19.5" customHeight="1" x14ac:dyDescent="0.1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</row>
    <row r="323" spans="1:71" ht="19.5" customHeight="1" x14ac:dyDescent="0.1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</row>
    <row r="324" spans="1:71" ht="19.5" customHeight="1" x14ac:dyDescent="0.1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</row>
    <row r="325" spans="1:71" ht="19.5" customHeight="1" x14ac:dyDescent="0.1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</row>
    <row r="326" spans="1:71" ht="19.5" customHeight="1" x14ac:dyDescent="0.1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</row>
    <row r="327" spans="1:71" ht="19.5" customHeight="1" x14ac:dyDescent="0.1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</row>
    <row r="328" spans="1:71" ht="19.5" customHeight="1" x14ac:dyDescent="0.1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</row>
    <row r="329" spans="1:71" ht="19.5" customHeight="1" x14ac:dyDescent="0.1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</row>
    <row r="330" spans="1:71" ht="19.5" customHeight="1" x14ac:dyDescent="0.1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</row>
    <row r="331" spans="1:71" ht="19.5" customHeight="1" x14ac:dyDescent="0.1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</row>
    <row r="332" spans="1:71" ht="19.5" customHeight="1" x14ac:dyDescent="0.1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</row>
    <row r="333" spans="1:71" ht="19.5" customHeight="1" x14ac:dyDescent="0.1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</row>
    <row r="334" spans="1:71" ht="19.5" customHeight="1" x14ac:dyDescent="0.1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</row>
    <row r="335" spans="1:71" ht="19.5" customHeight="1" x14ac:dyDescent="0.1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</row>
    <row r="336" spans="1:71" ht="19.5" customHeight="1" x14ac:dyDescent="0.1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</row>
    <row r="337" spans="1:71" ht="19.5" customHeight="1" x14ac:dyDescent="0.1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</row>
    <row r="338" spans="1:71" ht="19.5" customHeight="1" x14ac:dyDescent="0.1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</row>
    <row r="339" spans="1:71" ht="19.5" customHeight="1" x14ac:dyDescent="0.1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</row>
    <row r="340" spans="1:71" ht="19.5" customHeight="1" x14ac:dyDescent="0.1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</row>
    <row r="341" spans="1:71" ht="19.5" customHeight="1" x14ac:dyDescent="0.1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</row>
    <row r="342" spans="1:71" ht="19.5" customHeight="1" x14ac:dyDescent="0.1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</row>
    <row r="343" spans="1:71" ht="19.5" customHeight="1" x14ac:dyDescent="0.1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</row>
    <row r="344" spans="1:71" ht="19.5" customHeight="1" x14ac:dyDescent="0.1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</row>
    <row r="345" spans="1:71" ht="19.5" customHeight="1" x14ac:dyDescent="0.1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</row>
    <row r="346" spans="1:71" ht="19.5" customHeight="1" x14ac:dyDescent="0.1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</row>
    <row r="347" spans="1:71" ht="19.5" customHeight="1" x14ac:dyDescent="0.1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</row>
    <row r="348" spans="1:71" ht="19.5" customHeight="1" x14ac:dyDescent="0.1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</row>
    <row r="349" spans="1:71" ht="19.5" customHeight="1" x14ac:dyDescent="0.1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</row>
    <row r="350" spans="1:71" ht="19.5" customHeight="1" x14ac:dyDescent="0.1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</row>
    <row r="351" spans="1:71" ht="19.5" customHeight="1" x14ac:dyDescent="0.1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</row>
    <row r="352" spans="1:71" ht="19.5" customHeight="1" x14ac:dyDescent="0.1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</row>
    <row r="353" spans="1:71" ht="19.5" customHeight="1" x14ac:dyDescent="0.1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</row>
    <row r="354" spans="1:71" ht="19.5" customHeight="1" x14ac:dyDescent="0.1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</row>
    <row r="355" spans="1:71" ht="19.5" customHeight="1" x14ac:dyDescent="0.1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</row>
    <row r="356" spans="1:71" ht="19.5" customHeight="1" x14ac:dyDescent="0.1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</row>
    <row r="357" spans="1:71" ht="19.5" customHeight="1" x14ac:dyDescent="0.1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</row>
    <row r="358" spans="1:71" ht="19.5" customHeight="1" x14ac:dyDescent="0.1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</row>
    <row r="359" spans="1:71" ht="19.5" customHeight="1" x14ac:dyDescent="0.1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</row>
    <row r="360" spans="1:71" ht="19.5" customHeight="1" x14ac:dyDescent="0.1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</row>
    <row r="361" spans="1:71" ht="19.5" customHeight="1" x14ac:dyDescent="0.1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</row>
    <row r="362" spans="1:71" ht="19.5" customHeight="1" x14ac:dyDescent="0.1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</row>
    <row r="363" spans="1:71" ht="19.5" customHeight="1" x14ac:dyDescent="0.1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</row>
    <row r="364" spans="1:71" ht="19.5" customHeight="1" x14ac:dyDescent="0.1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</row>
    <row r="365" spans="1:71" ht="19.5" customHeight="1" x14ac:dyDescent="0.1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</row>
    <row r="366" spans="1:71" ht="19.5" customHeight="1" x14ac:dyDescent="0.1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  <c r="BP366" s="62"/>
      <c r="BQ366" s="62"/>
      <c r="BR366" s="62"/>
      <c r="BS366" s="62"/>
    </row>
    <row r="367" spans="1:71" ht="19.5" customHeight="1" x14ac:dyDescent="0.1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  <c r="BN367" s="62"/>
      <c r="BO367" s="62"/>
      <c r="BP367" s="62"/>
      <c r="BQ367" s="62"/>
      <c r="BR367" s="62"/>
      <c r="BS367" s="62"/>
    </row>
    <row r="368" spans="1:71" ht="19.5" customHeight="1" x14ac:dyDescent="0.1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  <c r="BP368" s="62"/>
      <c r="BQ368" s="62"/>
      <c r="BR368" s="62"/>
      <c r="BS368" s="62"/>
    </row>
    <row r="369" spans="1:71" ht="19.5" customHeight="1" x14ac:dyDescent="0.1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</row>
    <row r="370" spans="1:71" ht="19.5" customHeight="1" x14ac:dyDescent="0.1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  <c r="BP370" s="62"/>
      <c r="BQ370" s="62"/>
      <c r="BR370" s="62"/>
      <c r="BS370" s="62"/>
    </row>
    <row r="371" spans="1:71" ht="19.5" customHeight="1" x14ac:dyDescent="0.1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</row>
    <row r="372" spans="1:71" ht="19.5" customHeight="1" x14ac:dyDescent="0.1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</row>
    <row r="373" spans="1:71" ht="19.5" customHeight="1" x14ac:dyDescent="0.1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</row>
    <row r="374" spans="1:71" ht="19.5" customHeight="1" x14ac:dyDescent="0.1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</row>
    <row r="375" spans="1:71" ht="19.5" customHeight="1" x14ac:dyDescent="0.1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  <c r="BP375" s="62"/>
      <c r="BQ375" s="62"/>
      <c r="BR375" s="62"/>
      <c r="BS375" s="62"/>
    </row>
    <row r="376" spans="1:71" ht="19.5" customHeight="1" x14ac:dyDescent="0.1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  <c r="BN376" s="62"/>
      <c r="BO376" s="62"/>
      <c r="BP376" s="62"/>
      <c r="BQ376" s="62"/>
      <c r="BR376" s="62"/>
      <c r="BS376" s="62"/>
    </row>
    <row r="377" spans="1:71" ht="19.5" customHeight="1" x14ac:dyDescent="0.1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  <c r="BN377" s="62"/>
      <c r="BO377" s="62"/>
      <c r="BP377" s="62"/>
      <c r="BQ377" s="62"/>
      <c r="BR377" s="62"/>
      <c r="BS377" s="62"/>
    </row>
    <row r="378" spans="1:71" ht="19.5" customHeight="1" x14ac:dyDescent="0.1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  <c r="BP378" s="62"/>
      <c r="BQ378" s="62"/>
      <c r="BR378" s="62"/>
      <c r="BS378" s="62"/>
    </row>
    <row r="379" spans="1:71" ht="19.5" customHeight="1" x14ac:dyDescent="0.1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</row>
    <row r="380" spans="1:71" ht="19.5" customHeight="1" x14ac:dyDescent="0.1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  <c r="BN380" s="62"/>
      <c r="BO380" s="62"/>
      <c r="BP380" s="62"/>
      <c r="BQ380" s="62"/>
      <c r="BR380" s="62"/>
      <c r="BS380" s="62"/>
    </row>
    <row r="381" spans="1:71" ht="19.5" customHeight="1" x14ac:dyDescent="0.1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  <c r="BP381" s="62"/>
      <c r="BQ381" s="62"/>
      <c r="BR381" s="62"/>
      <c r="BS381" s="62"/>
    </row>
    <row r="382" spans="1:71" ht="19.5" customHeight="1" x14ac:dyDescent="0.1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</row>
    <row r="383" spans="1:71" ht="19.5" customHeight="1" x14ac:dyDescent="0.1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</row>
    <row r="384" spans="1:71" ht="19.5" customHeight="1" x14ac:dyDescent="0.1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</row>
    <row r="385" spans="1:71" ht="19.5" customHeight="1" x14ac:dyDescent="0.1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  <c r="BP385" s="62"/>
      <c r="BQ385" s="62"/>
      <c r="BR385" s="62"/>
      <c r="BS385" s="62"/>
    </row>
    <row r="386" spans="1:71" ht="19.5" customHeight="1" x14ac:dyDescent="0.1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  <c r="BP386" s="62"/>
      <c r="BQ386" s="62"/>
      <c r="BR386" s="62"/>
      <c r="BS386" s="62"/>
    </row>
    <row r="387" spans="1:71" ht="19.5" customHeight="1" x14ac:dyDescent="0.1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  <c r="BN387" s="62"/>
      <c r="BO387" s="62"/>
      <c r="BP387" s="62"/>
      <c r="BQ387" s="62"/>
      <c r="BR387" s="62"/>
      <c r="BS387" s="62"/>
    </row>
    <row r="388" spans="1:71" ht="19.5" customHeight="1" x14ac:dyDescent="0.1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62"/>
      <c r="BQ388" s="62"/>
      <c r="BR388" s="62"/>
      <c r="BS388" s="62"/>
    </row>
    <row r="389" spans="1:71" ht="19.5" customHeight="1" x14ac:dyDescent="0.1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</row>
    <row r="390" spans="1:71" ht="19.5" customHeight="1" x14ac:dyDescent="0.1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  <c r="BN390" s="62"/>
      <c r="BO390" s="62"/>
      <c r="BP390" s="62"/>
      <c r="BQ390" s="62"/>
      <c r="BR390" s="62"/>
      <c r="BS390" s="62"/>
    </row>
    <row r="391" spans="1:71" ht="19.5" customHeight="1" x14ac:dyDescent="0.1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  <c r="BN391" s="62"/>
      <c r="BO391" s="62"/>
      <c r="BP391" s="62"/>
      <c r="BQ391" s="62"/>
      <c r="BR391" s="62"/>
      <c r="BS391" s="62"/>
    </row>
    <row r="392" spans="1:71" ht="19.5" customHeight="1" x14ac:dyDescent="0.1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  <c r="BN392" s="62"/>
      <c r="BO392" s="62"/>
      <c r="BP392" s="62"/>
      <c r="BQ392" s="62"/>
      <c r="BR392" s="62"/>
      <c r="BS392" s="62"/>
    </row>
    <row r="393" spans="1:71" ht="19.5" customHeight="1" x14ac:dyDescent="0.1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  <c r="BN393" s="62"/>
      <c r="BO393" s="62"/>
      <c r="BP393" s="62"/>
      <c r="BQ393" s="62"/>
      <c r="BR393" s="62"/>
      <c r="BS393" s="62"/>
    </row>
    <row r="394" spans="1:71" ht="19.5" customHeight="1" x14ac:dyDescent="0.1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</row>
    <row r="395" spans="1:71" ht="19.5" customHeight="1" x14ac:dyDescent="0.1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</row>
    <row r="396" spans="1:71" ht="19.5" customHeight="1" x14ac:dyDescent="0.1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</row>
    <row r="397" spans="1:71" ht="19.5" customHeight="1" x14ac:dyDescent="0.1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</row>
    <row r="398" spans="1:71" ht="19.5" customHeight="1" x14ac:dyDescent="0.1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</row>
    <row r="399" spans="1:71" ht="19.5" customHeight="1" x14ac:dyDescent="0.1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</row>
    <row r="400" spans="1:71" ht="19.5" customHeight="1" x14ac:dyDescent="0.1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</row>
    <row r="401" spans="1:71" ht="19.5" customHeight="1" x14ac:dyDescent="0.1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</row>
    <row r="402" spans="1:71" ht="19.5" customHeight="1" x14ac:dyDescent="0.1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</row>
    <row r="403" spans="1:71" ht="19.5" customHeight="1" x14ac:dyDescent="0.1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  <c r="BN403" s="62"/>
      <c r="BO403" s="62"/>
      <c r="BP403" s="62"/>
      <c r="BQ403" s="62"/>
      <c r="BR403" s="62"/>
      <c r="BS403" s="62"/>
    </row>
    <row r="404" spans="1:71" ht="19.5" customHeight="1" x14ac:dyDescent="0.1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</row>
    <row r="405" spans="1:71" ht="19.5" customHeight="1" x14ac:dyDescent="0.1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  <c r="BN405" s="62"/>
      <c r="BO405" s="62"/>
      <c r="BP405" s="62"/>
      <c r="BQ405" s="62"/>
      <c r="BR405" s="62"/>
      <c r="BS405" s="62"/>
    </row>
    <row r="406" spans="1:71" ht="19.5" customHeight="1" x14ac:dyDescent="0.1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  <c r="BN406" s="62"/>
      <c r="BO406" s="62"/>
      <c r="BP406" s="62"/>
      <c r="BQ406" s="62"/>
      <c r="BR406" s="62"/>
      <c r="BS406" s="62"/>
    </row>
    <row r="407" spans="1:71" ht="19.5" customHeight="1" x14ac:dyDescent="0.1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  <c r="BN407" s="62"/>
      <c r="BO407" s="62"/>
      <c r="BP407" s="62"/>
      <c r="BQ407" s="62"/>
      <c r="BR407" s="62"/>
      <c r="BS407" s="62"/>
    </row>
    <row r="408" spans="1:71" ht="19.5" customHeight="1" x14ac:dyDescent="0.1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  <c r="BN408" s="62"/>
      <c r="BO408" s="62"/>
      <c r="BP408" s="62"/>
      <c r="BQ408" s="62"/>
      <c r="BR408" s="62"/>
      <c r="BS408" s="62"/>
    </row>
    <row r="409" spans="1:71" ht="19.5" customHeight="1" x14ac:dyDescent="0.1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</row>
    <row r="410" spans="1:71" ht="19.5" customHeight="1" x14ac:dyDescent="0.1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  <c r="BN410" s="62"/>
      <c r="BO410" s="62"/>
      <c r="BP410" s="62"/>
      <c r="BQ410" s="62"/>
      <c r="BR410" s="62"/>
      <c r="BS410" s="62"/>
    </row>
    <row r="411" spans="1:71" ht="19.5" customHeight="1" x14ac:dyDescent="0.1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  <c r="BN411" s="62"/>
      <c r="BO411" s="62"/>
      <c r="BP411" s="62"/>
      <c r="BQ411" s="62"/>
      <c r="BR411" s="62"/>
      <c r="BS411" s="62"/>
    </row>
    <row r="412" spans="1:71" ht="19.5" customHeight="1" x14ac:dyDescent="0.1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  <c r="BN412" s="62"/>
      <c r="BO412" s="62"/>
      <c r="BP412" s="62"/>
      <c r="BQ412" s="62"/>
      <c r="BR412" s="62"/>
      <c r="BS412" s="62"/>
    </row>
    <row r="413" spans="1:71" ht="19.5" customHeight="1" x14ac:dyDescent="0.1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  <c r="BN413" s="62"/>
      <c r="BO413" s="62"/>
      <c r="BP413" s="62"/>
      <c r="BQ413" s="62"/>
      <c r="BR413" s="62"/>
      <c r="BS413" s="62"/>
    </row>
    <row r="414" spans="1:71" ht="19.5" customHeight="1" x14ac:dyDescent="0.1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</row>
    <row r="415" spans="1:71" ht="19.5" customHeight="1" x14ac:dyDescent="0.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  <c r="BN415" s="62"/>
      <c r="BO415" s="62"/>
      <c r="BP415" s="62"/>
      <c r="BQ415" s="62"/>
      <c r="BR415" s="62"/>
      <c r="BS415" s="62"/>
    </row>
    <row r="416" spans="1:71" ht="19.5" customHeight="1" x14ac:dyDescent="0.1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62"/>
      <c r="BQ416" s="62"/>
      <c r="BR416" s="62"/>
      <c r="BS416" s="62"/>
    </row>
    <row r="417" spans="1:71" ht="19.5" customHeight="1" x14ac:dyDescent="0.1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</row>
    <row r="418" spans="1:71" ht="19.5" customHeight="1" x14ac:dyDescent="0.1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  <c r="BN418" s="62"/>
      <c r="BO418" s="62"/>
      <c r="BP418" s="62"/>
      <c r="BQ418" s="62"/>
      <c r="BR418" s="62"/>
      <c r="BS418" s="62"/>
    </row>
    <row r="419" spans="1:71" ht="19.5" customHeight="1" x14ac:dyDescent="0.1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</row>
    <row r="420" spans="1:71" ht="19.5" customHeight="1" x14ac:dyDescent="0.1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  <c r="BN420" s="62"/>
      <c r="BO420" s="62"/>
      <c r="BP420" s="62"/>
      <c r="BQ420" s="62"/>
      <c r="BR420" s="62"/>
      <c r="BS420" s="62"/>
    </row>
    <row r="421" spans="1:71" ht="19.5" customHeight="1" x14ac:dyDescent="0.1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  <c r="BN421" s="62"/>
      <c r="BO421" s="62"/>
      <c r="BP421" s="62"/>
      <c r="BQ421" s="62"/>
      <c r="BR421" s="62"/>
      <c r="BS421" s="62"/>
    </row>
    <row r="422" spans="1:71" ht="19.5" customHeight="1" x14ac:dyDescent="0.1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  <c r="BN422" s="62"/>
      <c r="BO422" s="62"/>
      <c r="BP422" s="62"/>
      <c r="BQ422" s="62"/>
      <c r="BR422" s="62"/>
      <c r="BS422" s="62"/>
    </row>
    <row r="423" spans="1:71" ht="19.5" customHeight="1" x14ac:dyDescent="0.1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  <c r="BN423" s="62"/>
      <c r="BO423" s="62"/>
      <c r="BP423" s="62"/>
      <c r="BQ423" s="62"/>
      <c r="BR423" s="62"/>
      <c r="BS423" s="62"/>
    </row>
    <row r="424" spans="1:71" ht="19.5" customHeight="1" x14ac:dyDescent="0.1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  <c r="BN424" s="62"/>
      <c r="BO424" s="62"/>
      <c r="BP424" s="62"/>
      <c r="BQ424" s="62"/>
      <c r="BR424" s="62"/>
      <c r="BS424" s="62"/>
    </row>
    <row r="425" spans="1:71" ht="19.5" customHeight="1" x14ac:dyDescent="0.1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  <c r="BN425" s="62"/>
      <c r="BO425" s="62"/>
      <c r="BP425" s="62"/>
      <c r="BQ425" s="62"/>
      <c r="BR425" s="62"/>
      <c r="BS425" s="62"/>
    </row>
    <row r="426" spans="1:71" ht="19.5" customHeight="1" x14ac:dyDescent="0.1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  <c r="BN426" s="62"/>
      <c r="BO426" s="62"/>
      <c r="BP426" s="62"/>
      <c r="BQ426" s="62"/>
      <c r="BR426" s="62"/>
      <c r="BS426" s="62"/>
    </row>
    <row r="427" spans="1:71" ht="19.5" customHeight="1" x14ac:dyDescent="0.1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  <c r="BN427" s="62"/>
      <c r="BO427" s="62"/>
      <c r="BP427" s="62"/>
      <c r="BQ427" s="62"/>
      <c r="BR427" s="62"/>
      <c r="BS427" s="62"/>
    </row>
    <row r="428" spans="1:71" ht="19.5" customHeight="1" x14ac:dyDescent="0.1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  <c r="BN428" s="62"/>
      <c r="BO428" s="62"/>
      <c r="BP428" s="62"/>
      <c r="BQ428" s="62"/>
      <c r="BR428" s="62"/>
      <c r="BS428" s="62"/>
    </row>
    <row r="429" spans="1:71" ht="19.5" customHeight="1" x14ac:dyDescent="0.1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</row>
    <row r="430" spans="1:71" ht="19.5" customHeight="1" x14ac:dyDescent="0.1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</row>
    <row r="431" spans="1:71" ht="19.5" customHeight="1" x14ac:dyDescent="0.1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</row>
    <row r="432" spans="1:71" ht="19.5" customHeight="1" x14ac:dyDescent="0.1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  <c r="BN432" s="62"/>
      <c r="BO432" s="62"/>
      <c r="BP432" s="62"/>
      <c r="BQ432" s="62"/>
      <c r="BR432" s="62"/>
      <c r="BS432" s="62"/>
    </row>
    <row r="433" spans="1:71" ht="19.5" customHeight="1" x14ac:dyDescent="0.1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  <c r="BN433" s="62"/>
      <c r="BO433" s="62"/>
      <c r="BP433" s="62"/>
      <c r="BQ433" s="62"/>
      <c r="BR433" s="62"/>
      <c r="BS433" s="62"/>
    </row>
    <row r="434" spans="1:71" ht="19.5" customHeight="1" x14ac:dyDescent="0.1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  <c r="BN434" s="62"/>
      <c r="BO434" s="62"/>
      <c r="BP434" s="62"/>
      <c r="BQ434" s="62"/>
      <c r="BR434" s="62"/>
      <c r="BS434" s="62"/>
    </row>
    <row r="435" spans="1:71" ht="19.5" customHeight="1" x14ac:dyDescent="0.1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  <c r="BN435" s="62"/>
      <c r="BO435" s="62"/>
      <c r="BP435" s="62"/>
      <c r="BQ435" s="62"/>
      <c r="BR435" s="62"/>
      <c r="BS435" s="62"/>
    </row>
    <row r="436" spans="1:71" ht="19.5" customHeight="1" x14ac:dyDescent="0.1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  <c r="BN436" s="62"/>
      <c r="BO436" s="62"/>
      <c r="BP436" s="62"/>
      <c r="BQ436" s="62"/>
      <c r="BR436" s="62"/>
      <c r="BS436" s="62"/>
    </row>
    <row r="437" spans="1:71" ht="19.5" customHeight="1" x14ac:dyDescent="0.1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  <c r="BN437" s="62"/>
      <c r="BO437" s="62"/>
      <c r="BP437" s="62"/>
      <c r="BQ437" s="62"/>
      <c r="BR437" s="62"/>
      <c r="BS437" s="62"/>
    </row>
    <row r="438" spans="1:71" ht="19.5" customHeight="1" x14ac:dyDescent="0.1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  <c r="BN438" s="62"/>
      <c r="BO438" s="62"/>
      <c r="BP438" s="62"/>
      <c r="BQ438" s="62"/>
      <c r="BR438" s="62"/>
      <c r="BS438" s="62"/>
    </row>
    <row r="439" spans="1:71" ht="19.5" customHeight="1" x14ac:dyDescent="0.1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  <c r="BN439" s="62"/>
      <c r="BO439" s="62"/>
      <c r="BP439" s="62"/>
      <c r="BQ439" s="62"/>
      <c r="BR439" s="62"/>
      <c r="BS439" s="62"/>
    </row>
    <row r="440" spans="1:71" ht="19.5" customHeight="1" x14ac:dyDescent="0.1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</row>
    <row r="441" spans="1:71" ht="19.5" customHeight="1" x14ac:dyDescent="0.1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</row>
    <row r="442" spans="1:71" ht="19.5" customHeight="1" x14ac:dyDescent="0.1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</row>
    <row r="443" spans="1:71" ht="19.5" customHeight="1" x14ac:dyDescent="0.1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</row>
    <row r="444" spans="1:71" ht="19.5" customHeight="1" x14ac:dyDescent="0.1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</row>
    <row r="445" spans="1:71" ht="19.5" customHeight="1" x14ac:dyDescent="0.1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</row>
    <row r="446" spans="1:71" ht="19.5" customHeight="1" x14ac:dyDescent="0.1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</row>
    <row r="447" spans="1:71" ht="19.5" customHeight="1" x14ac:dyDescent="0.1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  <c r="BN447" s="62"/>
      <c r="BO447" s="62"/>
      <c r="BP447" s="62"/>
      <c r="BQ447" s="62"/>
      <c r="BR447" s="62"/>
      <c r="BS447" s="62"/>
    </row>
    <row r="448" spans="1:71" ht="19.5" customHeight="1" x14ac:dyDescent="0.1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  <c r="BN448" s="62"/>
      <c r="BO448" s="62"/>
      <c r="BP448" s="62"/>
      <c r="BQ448" s="62"/>
      <c r="BR448" s="62"/>
      <c r="BS448" s="62"/>
    </row>
    <row r="449" spans="1:71" ht="19.5" customHeight="1" x14ac:dyDescent="0.1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  <c r="BN449" s="62"/>
      <c r="BO449" s="62"/>
      <c r="BP449" s="62"/>
      <c r="BQ449" s="62"/>
      <c r="BR449" s="62"/>
      <c r="BS449" s="62"/>
    </row>
    <row r="450" spans="1:71" ht="19.5" customHeight="1" x14ac:dyDescent="0.1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  <c r="BN450" s="62"/>
      <c r="BO450" s="62"/>
      <c r="BP450" s="62"/>
      <c r="BQ450" s="62"/>
      <c r="BR450" s="62"/>
      <c r="BS450" s="62"/>
    </row>
    <row r="451" spans="1:71" ht="19.5" customHeight="1" x14ac:dyDescent="0.1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  <c r="BN451" s="62"/>
      <c r="BO451" s="62"/>
      <c r="BP451" s="62"/>
      <c r="BQ451" s="62"/>
      <c r="BR451" s="62"/>
      <c r="BS451" s="62"/>
    </row>
    <row r="452" spans="1:71" ht="19.5" customHeight="1" x14ac:dyDescent="0.1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  <c r="BN452" s="62"/>
      <c r="BO452" s="62"/>
      <c r="BP452" s="62"/>
      <c r="BQ452" s="62"/>
      <c r="BR452" s="62"/>
      <c r="BS452" s="62"/>
    </row>
    <row r="453" spans="1:71" ht="19.5" customHeight="1" x14ac:dyDescent="0.1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  <c r="BN453" s="62"/>
      <c r="BO453" s="62"/>
      <c r="BP453" s="62"/>
      <c r="BQ453" s="62"/>
      <c r="BR453" s="62"/>
      <c r="BS453" s="62"/>
    </row>
    <row r="454" spans="1:71" ht="19.5" customHeight="1" x14ac:dyDescent="0.1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  <c r="BN454" s="62"/>
      <c r="BO454" s="62"/>
      <c r="BP454" s="62"/>
      <c r="BQ454" s="62"/>
      <c r="BR454" s="62"/>
      <c r="BS454" s="62"/>
    </row>
    <row r="455" spans="1:71" ht="19.5" customHeight="1" x14ac:dyDescent="0.1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  <c r="BN455" s="62"/>
      <c r="BO455" s="62"/>
      <c r="BP455" s="62"/>
      <c r="BQ455" s="62"/>
      <c r="BR455" s="62"/>
      <c r="BS455" s="62"/>
    </row>
    <row r="456" spans="1:71" ht="19.5" customHeight="1" x14ac:dyDescent="0.1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  <c r="BN456" s="62"/>
      <c r="BO456" s="62"/>
      <c r="BP456" s="62"/>
      <c r="BQ456" s="62"/>
      <c r="BR456" s="62"/>
      <c r="BS456" s="62"/>
    </row>
    <row r="457" spans="1:71" ht="19.5" customHeight="1" x14ac:dyDescent="0.1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  <c r="BN457" s="62"/>
      <c r="BO457" s="62"/>
      <c r="BP457" s="62"/>
      <c r="BQ457" s="62"/>
      <c r="BR457" s="62"/>
      <c r="BS457" s="62"/>
    </row>
    <row r="458" spans="1:71" ht="19.5" customHeight="1" x14ac:dyDescent="0.1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</row>
    <row r="459" spans="1:71" ht="19.5" customHeight="1" x14ac:dyDescent="0.1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</row>
    <row r="460" spans="1:71" ht="19.5" customHeight="1" x14ac:dyDescent="0.1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62"/>
    </row>
    <row r="461" spans="1:71" ht="19.5" customHeight="1" x14ac:dyDescent="0.1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  <c r="BK461" s="62"/>
      <c r="BL461" s="62"/>
      <c r="BM461" s="62"/>
      <c r="BN461" s="62"/>
      <c r="BO461" s="62"/>
      <c r="BP461" s="62"/>
      <c r="BQ461" s="62"/>
      <c r="BR461" s="62"/>
      <c r="BS461" s="62"/>
    </row>
    <row r="462" spans="1:71" ht="19.5" customHeight="1" x14ac:dyDescent="0.1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  <c r="BK462" s="62"/>
      <c r="BL462" s="62"/>
      <c r="BM462" s="62"/>
      <c r="BN462" s="62"/>
      <c r="BO462" s="62"/>
      <c r="BP462" s="62"/>
      <c r="BQ462" s="62"/>
      <c r="BR462" s="62"/>
      <c r="BS462" s="62"/>
    </row>
    <row r="463" spans="1:71" ht="19.5" customHeight="1" x14ac:dyDescent="0.1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  <c r="BK463" s="62"/>
      <c r="BL463" s="62"/>
      <c r="BM463" s="62"/>
      <c r="BN463" s="62"/>
      <c r="BO463" s="62"/>
      <c r="BP463" s="62"/>
      <c r="BQ463" s="62"/>
      <c r="BR463" s="62"/>
      <c r="BS463" s="62"/>
    </row>
    <row r="464" spans="1:71" ht="19.5" customHeight="1" x14ac:dyDescent="0.1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  <c r="BN464" s="62"/>
      <c r="BO464" s="62"/>
      <c r="BP464" s="62"/>
      <c r="BQ464" s="62"/>
      <c r="BR464" s="62"/>
      <c r="BS464" s="62"/>
    </row>
    <row r="465" spans="1:71" ht="19.5" customHeight="1" x14ac:dyDescent="0.1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  <c r="BN465" s="62"/>
      <c r="BO465" s="62"/>
      <c r="BP465" s="62"/>
      <c r="BQ465" s="62"/>
      <c r="BR465" s="62"/>
      <c r="BS465" s="62"/>
    </row>
    <row r="466" spans="1:71" ht="19.5" customHeight="1" x14ac:dyDescent="0.1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  <c r="BK466" s="62"/>
      <c r="BL466" s="62"/>
      <c r="BM466" s="62"/>
      <c r="BN466" s="62"/>
      <c r="BO466" s="62"/>
      <c r="BP466" s="62"/>
      <c r="BQ466" s="62"/>
      <c r="BR466" s="62"/>
      <c r="BS466" s="62"/>
    </row>
    <row r="467" spans="1:71" ht="19.5" customHeight="1" x14ac:dyDescent="0.15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  <c r="BK467" s="62"/>
      <c r="BL467" s="62"/>
      <c r="BM467" s="62"/>
      <c r="BN467" s="62"/>
      <c r="BO467" s="62"/>
      <c r="BP467" s="62"/>
      <c r="BQ467" s="62"/>
      <c r="BR467" s="62"/>
      <c r="BS467" s="62"/>
    </row>
    <row r="468" spans="1:71" ht="19.5" customHeight="1" x14ac:dyDescent="0.15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  <c r="BK468" s="62"/>
      <c r="BL468" s="62"/>
      <c r="BM468" s="62"/>
      <c r="BN468" s="62"/>
      <c r="BO468" s="62"/>
      <c r="BP468" s="62"/>
      <c r="BQ468" s="62"/>
      <c r="BR468" s="62"/>
      <c r="BS468" s="62"/>
    </row>
    <row r="469" spans="1:71" ht="19.5" customHeight="1" x14ac:dyDescent="0.15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  <c r="BN469" s="62"/>
      <c r="BO469" s="62"/>
      <c r="BP469" s="62"/>
      <c r="BQ469" s="62"/>
      <c r="BR469" s="62"/>
      <c r="BS469" s="62"/>
    </row>
    <row r="470" spans="1:71" ht="19.5" customHeight="1" x14ac:dyDescent="0.15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  <c r="BK470" s="62"/>
      <c r="BL470" s="62"/>
      <c r="BM470" s="62"/>
      <c r="BN470" s="62"/>
      <c r="BO470" s="62"/>
      <c r="BP470" s="62"/>
      <c r="BQ470" s="62"/>
      <c r="BR470" s="62"/>
      <c r="BS470" s="62"/>
    </row>
    <row r="471" spans="1:71" ht="19.5" customHeight="1" x14ac:dyDescent="0.1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  <c r="BK471" s="62"/>
      <c r="BL471" s="62"/>
      <c r="BM471" s="62"/>
      <c r="BN471" s="62"/>
      <c r="BO471" s="62"/>
      <c r="BP471" s="62"/>
      <c r="BQ471" s="62"/>
      <c r="BR471" s="62"/>
      <c r="BS471" s="62"/>
    </row>
    <row r="472" spans="1:71" ht="19.5" customHeight="1" x14ac:dyDescent="0.15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  <c r="BK472" s="62"/>
      <c r="BL472" s="62"/>
      <c r="BM472" s="62"/>
      <c r="BN472" s="62"/>
      <c r="BO472" s="62"/>
      <c r="BP472" s="62"/>
      <c r="BQ472" s="62"/>
      <c r="BR472" s="62"/>
      <c r="BS472" s="62"/>
    </row>
    <row r="473" spans="1:71" ht="19.5" customHeight="1" x14ac:dyDescent="0.15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2"/>
      <c r="BF473" s="62"/>
      <c r="BG473" s="62"/>
      <c r="BH473" s="62"/>
      <c r="BI473" s="62"/>
      <c r="BJ473" s="62"/>
      <c r="BK473" s="62"/>
      <c r="BL473" s="62"/>
      <c r="BM473" s="62"/>
      <c r="BN473" s="62"/>
      <c r="BO473" s="62"/>
      <c r="BP473" s="62"/>
      <c r="BQ473" s="62"/>
      <c r="BR473" s="62"/>
      <c r="BS473" s="62"/>
    </row>
    <row r="474" spans="1:71" ht="19.5" customHeight="1" x14ac:dyDescent="0.15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  <c r="BN474" s="62"/>
      <c r="BO474" s="62"/>
      <c r="BP474" s="62"/>
      <c r="BQ474" s="62"/>
      <c r="BR474" s="62"/>
      <c r="BS474" s="62"/>
    </row>
    <row r="475" spans="1:71" ht="19.5" customHeight="1" x14ac:dyDescent="0.1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  <c r="BN475" s="62"/>
      <c r="BO475" s="62"/>
      <c r="BP475" s="62"/>
      <c r="BQ475" s="62"/>
      <c r="BR475" s="62"/>
      <c r="BS475" s="62"/>
    </row>
    <row r="476" spans="1:71" ht="19.5" customHeight="1" x14ac:dyDescent="0.1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2"/>
      <c r="BF476" s="62"/>
      <c r="BG476" s="62"/>
      <c r="BH476" s="62"/>
      <c r="BI476" s="62"/>
      <c r="BJ476" s="62"/>
      <c r="BK476" s="62"/>
      <c r="BL476" s="62"/>
      <c r="BM476" s="62"/>
      <c r="BN476" s="62"/>
      <c r="BO476" s="62"/>
      <c r="BP476" s="62"/>
      <c r="BQ476" s="62"/>
      <c r="BR476" s="62"/>
      <c r="BS476" s="62"/>
    </row>
    <row r="477" spans="1:71" ht="19.5" customHeight="1" x14ac:dyDescent="0.15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2"/>
      <c r="BF477" s="62"/>
      <c r="BG477" s="62"/>
      <c r="BH477" s="62"/>
      <c r="BI477" s="62"/>
      <c r="BJ477" s="62"/>
      <c r="BK477" s="62"/>
      <c r="BL477" s="62"/>
      <c r="BM477" s="62"/>
      <c r="BN477" s="62"/>
      <c r="BO477" s="62"/>
      <c r="BP477" s="62"/>
      <c r="BQ477" s="62"/>
      <c r="BR477" s="62"/>
      <c r="BS477" s="62"/>
    </row>
    <row r="478" spans="1:71" ht="19.5" customHeight="1" x14ac:dyDescent="0.15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  <c r="BN478" s="62"/>
      <c r="BO478" s="62"/>
      <c r="BP478" s="62"/>
      <c r="BQ478" s="62"/>
      <c r="BR478" s="62"/>
      <c r="BS478" s="62"/>
    </row>
    <row r="479" spans="1:71" ht="19.5" customHeight="1" x14ac:dyDescent="0.15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  <c r="BN479" s="62"/>
      <c r="BO479" s="62"/>
      <c r="BP479" s="62"/>
      <c r="BQ479" s="62"/>
      <c r="BR479" s="62"/>
      <c r="BS479" s="62"/>
    </row>
    <row r="480" spans="1:71" ht="19.5" customHeight="1" x14ac:dyDescent="0.15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  <c r="BN480" s="62"/>
      <c r="BO480" s="62"/>
      <c r="BP480" s="62"/>
      <c r="BQ480" s="62"/>
      <c r="BR480" s="62"/>
      <c r="BS480" s="62"/>
    </row>
    <row r="481" spans="1:71" ht="19.5" customHeight="1" x14ac:dyDescent="0.15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  <c r="BN481" s="62"/>
      <c r="BO481" s="62"/>
      <c r="BP481" s="62"/>
      <c r="BQ481" s="62"/>
      <c r="BR481" s="62"/>
      <c r="BS481" s="62"/>
    </row>
    <row r="482" spans="1:71" ht="19.5" customHeight="1" x14ac:dyDescent="0.15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  <c r="BN482" s="62"/>
      <c r="BO482" s="62"/>
      <c r="BP482" s="62"/>
      <c r="BQ482" s="62"/>
      <c r="BR482" s="62"/>
      <c r="BS482" s="62"/>
    </row>
    <row r="483" spans="1:71" ht="19.5" customHeight="1" x14ac:dyDescent="0.15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  <c r="BN483" s="62"/>
      <c r="BO483" s="62"/>
      <c r="BP483" s="62"/>
      <c r="BQ483" s="62"/>
      <c r="BR483" s="62"/>
      <c r="BS483" s="62"/>
    </row>
    <row r="484" spans="1:71" ht="19.5" customHeight="1" x14ac:dyDescent="0.15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  <c r="BN484" s="62"/>
      <c r="BO484" s="62"/>
      <c r="BP484" s="62"/>
      <c r="BQ484" s="62"/>
      <c r="BR484" s="62"/>
      <c r="BS484" s="62"/>
    </row>
    <row r="485" spans="1:71" ht="19.5" customHeight="1" x14ac:dyDescent="0.1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  <c r="BN485" s="62"/>
      <c r="BO485" s="62"/>
      <c r="BP485" s="62"/>
      <c r="BQ485" s="62"/>
      <c r="BR485" s="62"/>
      <c r="BS485" s="62"/>
    </row>
    <row r="486" spans="1:71" ht="19.5" customHeight="1" x14ac:dyDescent="0.15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  <c r="BN486" s="62"/>
      <c r="BO486" s="62"/>
      <c r="BP486" s="62"/>
      <c r="BQ486" s="62"/>
      <c r="BR486" s="62"/>
      <c r="BS486" s="62"/>
    </row>
    <row r="487" spans="1:71" ht="19.5" customHeight="1" x14ac:dyDescent="0.15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</row>
    <row r="488" spans="1:71" ht="19.5" customHeight="1" x14ac:dyDescent="0.15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  <c r="BN488" s="62"/>
      <c r="BO488" s="62"/>
      <c r="BP488" s="62"/>
      <c r="BQ488" s="62"/>
      <c r="BR488" s="62"/>
      <c r="BS488" s="62"/>
    </row>
    <row r="489" spans="1:71" ht="19.5" customHeight="1" x14ac:dyDescent="0.15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</row>
    <row r="490" spans="1:71" ht="19.5" customHeight="1" x14ac:dyDescent="0.15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  <c r="BL490" s="62"/>
      <c r="BM490" s="62"/>
      <c r="BN490" s="62"/>
      <c r="BO490" s="62"/>
      <c r="BP490" s="62"/>
      <c r="BQ490" s="62"/>
      <c r="BR490" s="62"/>
      <c r="BS490" s="62"/>
    </row>
    <row r="491" spans="1:71" ht="19.5" customHeight="1" x14ac:dyDescent="0.15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2"/>
      <c r="BF491" s="62"/>
      <c r="BG491" s="62"/>
      <c r="BH491" s="62"/>
      <c r="BI491" s="62"/>
      <c r="BJ491" s="62"/>
      <c r="BK491" s="62"/>
      <c r="BL491" s="62"/>
      <c r="BM491" s="62"/>
      <c r="BN491" s="62"/>
      <c r="BO491" s="62"/>
      <c r="BP491" s="62"/>
      <c r="BQ491" s="62"/>
      <c r="BR491" s="62"/>
      <c r="BS491" s="62"/>
    </row>
    <row r="492" spans="1:71" ht="19.5" customHeight="1" x14ac:dyDescent="0.15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  <c r="BN492" s="62"/>
      <c r="BO492" s="62"/>
      <c r="BP492" s="62"/>
      <c r="BQ492" s="62"/>
      <c r="BR492" s="62"/>
      <c r="BS492" s="62"/>
    </row>
    <row r="493" spans="1:71" ht="19.5" customHeight="1" x14ac:dyDescent="0.15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  <c r="BI493" s="62"/>
      <c r="BJ493" s="62"/>
      <c r="BK493" s="62"/>
      <c r="BL493" s="62"/>
      <c r="BM493" s="62"/>
      <c r="BN493" s="62"/>
      <c r="BO493" s="62"/>
      <c r="BP493" s="62"/>
      <c r="BQ493" s="62"/>
      <c r="BR493" s="62"/>
      <c r="BS493" s="62"/>
    </row>
    <row r="494" spans="1:71" ht="19.5" customHeight="1" x14ac:dyDescent="0.15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  <c r="BN494" s="62"/>
      <c r="BO494" s="62"/>
      <c r="BP494" s="62"/>
      <c r="BQ494" s="62"/>
      <c r="BR494" s="62"/>
      <c r="BS494" s="62"/>
    </row>
    <row r="495" spans="1:71" ht="19.5" customHeight="1" x14ac:dyDescent="0.1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  <c r="BI495" s="62"/>
      <c r="BJ495" s="62"/>
      <c r="BK495" s="62"/>
      <c r="BL495" s="62"/>
      <c r="BM495" s="62"/>
      <c r="BN495" s="62"/>
      <c r="BO495" s="62"/>
      <c r="BP495" s="62"/>
      <c r="BQ495" s="62"/>
      <c r="BR495" s="62"/>
      <c r="BS495" s="62"/>
    </row>
    <row r="496" spans="1:71" ht="19.5" customHeight="1" x14ac:dyDescent="0.15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2"/>
      <c r="BF496" s="62"/>
      <c r="BG496" s="62"/>
      <c r="BH496" s="62"/>
      <c r="BI496" s="62"/>
      <c r="BJ496" s="62"/>
      <c r="BK496" s="62"/>
      <c r="BL496" s="62"/>
      <c r="BM496" s="62"/>
      <c r="BN496" s="62"/>
      <c r="BO496" s="62"/>
      <c r="BP496" s="62"/>
      <c r="BQ496" s="62"/>
      <c r="BR496" s="62"/>
      <c r="BS496" s="62"/>
    </row>
    <row r="497" spans="1:71" ht="19.5" customHeight="1" x14ac:dyDescent="0.15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  <c r="BN497" s="62"/>
      <c r="BO497" s="62"/>
      <c r="BP497" s="62"/>
      <c r="BQ497" s="62"/>
      <c r="BR497" s="62"/>
      <c r="BS497" s="62"/>
    </row>
    <row r="498" spans="1:71" ht="19.5" customHeight="1" x14ac:dyDescent="0.15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2"/>
      <c r="BF498" s="62"/>
      <c r="BG498" s="62"/>
      <c r="BH498" s="62"/>
      <c r="BI498" s="62"/>
      <c r="BJ498" s="62"/>
      <c r="BK498" s="62"/>
      <c r="BL498" s="62"/>
      <c r="BM498" s="62"/>
      <c r="BN498" s="62"/>
      <c r="BO498" s="62"/>
      <c r="BP498" s="62"/>
      <c r="BQ498" s="62"/>
      <c r="BR498" s="62"/>
      <c r="BS498" s="62"/>
    </row>
    <row r="499" spans="1:71" ht="19.5" customHeight="1" x14ac:dyDescent="0.15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  <c r="BN499" s="62"/>
      <c r="BO499" s="62"/>
      <c r="BP499" s="62"/>
      <c r="BQ499" s="62"/>
      <c r="BR499" s="62"/>
      <c r="BS499" s="62"/>
    </row>
    <row r="500" spans="1:71" ht="19.5" customHeight="1" x14ac:dyDescent="0.15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  <c r="BN500" s="62"/>
      <c r="BO500" s="62"/>
      <c r="BP500" s="62"/>
      <c r="BQ500" s="62"/>
      <c r="BR500" s="62"/>
      <c r="BS500" s="62"/>
    </row>
    <row r="501" spans="1:71" ht="19.5" customHeight="1" x14ac:dyDescent="0.15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  <c r="BN501" s="62"/>
      <c r="BO501" s="62"/>
      <c r="BP501" s="62"/>
      <c r="BQ501" s="62"/>
      <c r="BR501" s="62"/>
      <c r="BS501" s="62"/>
    </row>
    <row r="502" spans="1:71" ht="19.5" customHeight="1" x14ac:dyDescent="0.15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  <c r="BN502" s="62"/>
      <c r="BO502" s="62"/>
      <c r="BP502" s="62"/>
      <c r="BQ502" s="62"/>
      <c r="BR502" s="62"/>
      <c r="BS502" s="62"/>
    </row>
    <row r="503" spans="1:71" ht="19.5" customHeight="1" x14ac:dyDescent="0.15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  <c r="BN503" s="62"/>
      <c r="BO503" s="62"/>
      <c r="BP503" s="62"/>
      <c r="BQ503" s="62"/>
      <c r="BR503" s="62"/>
      <c r="BS503" s="62"/>
    </row>
    <row r="504" spans="1:71" ht="19.5" customHeight="1" x14ac:dyDescent="0.15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  <c r="BN504" s="62"/>
      <c r="BO504" s="62"/>
      <c r="BP504" s="62"/>
      <c r="BQ504" s="62"/>
      <c r="BR504" s="62"/>
      <c r="BS504" s="62"/>
    </row>
    <row r="505" spans="1:71" ht="19.5" customHeight="1" x14ac:dyDescent="0.1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  <c r="BN505" s="62"/>
      <c r="BO505" s="62"/>
      <c r="BP505" s="62"/>
      <c r="BQ505" s="62"/>
      <c r="BR505" s="62"/>
      <c r="BS505" s="62"/>
    </row>
    <row r="506" spans="1:71" ht="19.5" customHeight="1" x14ac:dyDescent="0.15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  <c r="BN506" s="62"/>
      <c r="BO506" s="62"/>
      <c r="BP506" s="62"/>
      <c r="BQ506" s="62"/>
      <c r="BR506" s="62"/>
      <c r="BS506" s="62"/>
    </row>
    <row r="507" spans="1:71" ht="19.5" customHeight="1" x14ac:dyDescent="0.15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  <c r="BN507" s="62"/>
      <c r="BO507" s="62"/>
      <c r="BP507" s="62"/>
      <c r="BQ507" s="62"/>
      <c r="BR507" s="62"/>
      <c r="BS507" s="62"/>
    </row>
    <row r="508" spans="1:71" ht="19.5" customHeight="1" x14ac:dyDescent="0.15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2"/>
      <c r="BF508" s="62"/>
      <c r="BG508" s="62"/>
      <c r="BH508" s="62"/>
      <c r="BI508" s="62"/>
      <c r="BJ508" s="62"/>
      <c r="BK508" s="62"/>
      <c r="BL508" s="62"/>
      <c r="BM508" s="62"/>
      <c r="BN508" s="62"/>
      <c r="BO508" s="62"/>
      <c r="BP508" s="62"/>
      <c r="BQ508" s="62"/>
      <c r="BR508" s="62"/>
      <c r="BS508" s="62"/>
    </row>
    <row r="509" spans="1:71" ht="19.5" customHeight="1" x14ac:dyDescent="0.15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  <c r="BN509" s="62"/>
      <c r="BO509" s="62"/>
      <c r="BP509" s="62"/>
      <c r="BQ509" s="62"/>
      <c r="BR509" s="62"/>
      <c r="BS509" s="62"/>
    </row>
    <row r="510" spans="1:71" ht="19.5" customHeight="1" x14ac:dyDescent="0.15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2"/>
      <c r="BF510" s="62"/>
      <c r="BG510" s="62"/>
      <c r="BH510" s="62"/>
      <c r="BI510" s="62"/>
      <c r="BJ510" s="62"/>
      <c r="BK510" s="62"/>
      <c r="BL510" s="62"/>
      <c r="BM510" s="62"/>
      <c r="BN510" s="62"/>
      <c r="BO510" s="62"/>
      <c r="BP510" s="62"/>
      <c r="BQ510" s="62"/>
      <c r="BR510" s="62"/>
      <c r="BS510" s="62"/>
    </row>
    <row r="511" spans="1:71" ht="19.5" customHeight="1" x14ac:dyDescent="0.15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2"/>
      <c r="BF511" s="62"/>
      <c r="BG511" s="62"/>
      <c r="BH511" s="62"/>
      <c r="BI511" s="62"/>
      <c r="BJ511" s="62"/>
      <c r="BK511" s="62"/>
      <c r="BL511" s="62"/>
      <c r="BM511" s="62"/>
      <c r="BN511" s="62"/>
      <c r="BO511" s="62"/>
      <c r="BP511" s="62"/>
      <c r="BQ511" s="62"/>
      <c r="BR511" s="62"/>
      <c r="BS511" s="62"/>
    </row>
    <row r="512" spans="1:71" ht="19.5" customHeight="1" x14ac:dyDescent="0.15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2"/>
      <c r="BF512" s="62"/>
      <c r="BG512" s="62"/>
      <c r="BH512" s="62"/>
      <c r="BI512" s="62"/>
      <c r="BJ512" s="62"/>
      <c r="BK512" s="62"/>
      <c r="BL512" s="62"/>
      <c r="BM512" s="62"/>
      <c r="BN512" s="62"/>
      <c r="BO512" s="62"/>
      <c r="BP512" s="62"/>
      <c r="BQ512" s="62"/>
      <c r="BR512" s="62"/>
      <c r="BS512" s="62"/>
    </row>
    <row r="513" spans="1:71" ht="19.5" customHeight="1" x14ac:dyDescent="0.1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2"/>
      <c r="BF513" s="62"/>
      <c r="BG513" s="62"/>
      <c r="BH513" s="62"/>
      <c r="BI513" s="62"/>
      <c r="BJ513" s="62"/>
      <c r="BK513" s="62"/>
      <c r="BL513" s="62"/>
      <c r="BM513" s="62"/>
      <c r="BN513" s="62"/>
      <c r="BO513" s="62"/>
      <c r="BP513" s="62"/>
      <c r="BQ513" s="62"/>
      <c r="BR513" s="62"/>
      <c r="BS513" s="62"/>
    </row>
    <row r="514" spans="1:71" ht="19.5" customHeight="1" x14ac:dyDescent="0.15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2"/>
      <c r="BF514" s="62"/>
      <c r="BG514" s="62"/>
      <c r="BH514" s="62"/>
      <c r="BI514" s="62"/>
      <c r="BJ514" s="62"/>
      <c r="BK514" s="62"/>
      <c r="BL514" s="62"/>
      <c r="BM514" s="62"/>
      <c r="BN514" s="62"/>
      <c r="BO514" s="62"/>
      <c r="BP514" s="62"/>
      <c r="BQ514" s="62"/>
      <c r="BR514" s="62"/>
      <c r="BS514" s="62"/>
    </row>
    <row r="515" spans="1:71" ht="19.5" customHeight="1" x14ac:dyDescent="0.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2"/>
      <c r="BF515" s="62"/>
      <c r="BG515" s="62"/>
      <c r="BH515" s="62"/>
      <c r="BI515" s="62"/>
      <c r="BJ515" s="62"/>
      <c r="BK515" s="62"/>
      <c r="BL515" s="62"/>
      <c r="BM515" s="62"/>
      <c r="BN515" s="62"/>
      <c r="BO515" s="62"/>
      <c r="BP515" s="62"/>
      <c r="BQ515" s="62"/>
      <c r="BR515" s="62"/>
      <c r="BS515" s="62"/>
    </row>
    <row r="516" spans="1:71" ht="19.5" customHeight="1" x14ac:dyDescent="0.15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  <c r="BN516" s="62"/>
      <c r="BO516" s="62"/>
      <c r="BP516" s="62"/>
      <c r="BQ516" s="62"/>
      <c r="BR516" s="62"/>
      <c r="BS516" s="62"/>
    </row>
    <row r="517" spans="1:71" ht="19.5" customHeight="1" x14ac:dyDescent="0.15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  <c r="BN517" s="62"/>
      <c r="BO517" s="62"/>
      <c r="BP517" s="62"/>
      <c r="BQ517" s="62"/>
      <c r="BR517" s="62"/>
      <c r="BS517" s="62"/>
    </row>
    <row r="518" spans="1:71" ht="19.5" customHeight="1" x14ac:dyDescent="0.15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  <c r="BN518" s="62"/>
      <c r="BO518" s="62"/>
      <c r="BP518" s="62"/>
      <c r="BQ518" s="62"/>
      <c r="BR518" s="62"/>
      <c r="BS518" s="62"/>
    </row>
    <row r="519" spans="1:71" ht="19.5" customHeight="1" x14ac:dyDescent="0.15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2"/>
      <c r="BF519" s="62"/>
      <c r="BG519" s="62"/>
      <c r="BH519" s="62"/>
      <c r="BI519" s="62"/>
      <c r="BJ519" s="62"/>
      <c r="BK519" s="62"/>
      <c r="BL519" s="62"/>
      <c r="BM519" s="62"/>
      <c r="BN519" s="62"/>
      <c r="BO519" s="62"/>
      <c r="BP519" s="62"/>
      <c r="BQ519" s="62"/>
      <c r="BR519" s="62"/>
      <c r="BS519" s="62"/>
    </row>
    <row r="520" spans="1:71" ht="19.5" customHeight="1" x14ac:dyDescent="0.15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  <c r="BN520" s="62"/>
      <c r="BO520" s="62"/>
      <c r="BP520" s="62"/>
      <c r="BQ520" s="62"/>
      <c r="BR520" s="62"/>
      <c r="BS520" s="62"/>
    </row>
    <row r="521" spans="1:71" ht="19.5" customHeight="1" x14ac:dyDescent="0.1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</row>
    <row r="522" spans="1:71" ht="19.5" customHeight="1" x14ac:dyDescent="0.15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</row>
    <row r="523" spans="1:71" ht="19.5" customHeight="1" x14ac:dyDescent="0.15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</row>
    <row r="524" spans="1:71" ht="19.5" customHeight="1" x14ac:dyDescent="0.15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</row>
    <row r="525" spans="1:71" ht="19.5" customHeight="1" x14ac:dyDescent="0.1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</row>
    <row r="526" spans="1:71" ht="19.5" customHeight="1" x14ac:dyDescent="0.15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</row>
    <row r="527" spans="1:71" ht="19.5" customHeight="1" x14ac:dyDescent="0.15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</row>
    <row r="528" spans="1:71" ht="19.5" customHeight="1" x14ac:dyDescent="0.15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</row>
    <row r="529" spans="1:71" ht="19.5" customHeight="1" x14ac:dyDescent="0.15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</row>
    <row r="530" spans="1:71" ht="19.5" customHeight="1" x14ac:dyDescent="0.15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</row>
    <row r="531" spans="1:71" ht="19.5" customHeight="1" x14ac:dyDescent="0.15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</row>
    <row r="532" spans="1:71" ht="19.5" customHeight="1" x14ac:dyDescent="0.15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</row>
    <row r="533" spans="1:71" ht="19.5" customHeight="1" x14ac:dyDescent="0.15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2"/>
      <c r="BF533" s="62"/>
      <c r="BG533" s="62"/>
      <c r="BH533" s="62"/>
      <c r="BI533" s="62"/>
      <c r="BJ533" s="62"/>
      <c r="BK533" s="62"/>
      <c r="BL533" s="62"/>
      <c r="BM533" s="62"/>
      <c r="BN533" s="62"/>
      <c r="BO533" s="62"/>
      <c r="BP533" s="62"/>
      <c r="BQ533" s="62"/>
      <c r="BR533" s="62"/>
      <c r="BS533" s="62"/>
    </row>
    <row r="534" spans="1:71" ht="19.5" customHeight="1" x14ac:dyDescent="0.15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2"/>
      <c r="BF534" s="62"/>
      <c r="BG534" s="62"/>
      <c r="BH534" s="62"/>
      <c r="BI534" s="62"/>
      <c r="BJ534" s="62"/>
      <c r="BK534" s="62"/>
      <c r="BL534" s="62"/>
      <c r="BM534" s="62"/>
      <c r="BN534" s="62"/>
      <c r="BO534" s="62"/>
      <c r="BP534" s="62"/>
      <c r="BQ534" s="62"/>
      <c r="BR534" s="62"/>
      <c r="BS534" s="62"/>
    </row>
    <row r="535" spans="1:71" ht="19.5" customHeight="1" x14ac:dyDescent="0.1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  <c r="BN535" s="62"/>
      <c r="BO535" s="62"/>
      <c r="BP535" s="62"/>
      <c r="BQ535" s="62"/>
      <c r="BR535" s="62"/>
      <c r="BS535" s="62"/>
    </row>
    <row r="536" spans="1:71" ht="19.5" customHeight="1" x14ac:dyDescent="0.15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2"/>
      <c r="BF536" s="62"/>
      <c r="BG536" s="62"/>
      <c r="BH536" s="62"/>
      <c r="BI536" s="62"/>
      <c r="BJ536" s="62"/>
      <c r="BK536" s="62"/>
      <c r="BL536" s="62"/>
      <c r="BM536" s="62"/>
      <c r="BN536" s="62"/>
      <c r="BO536" s="62"/>
      <c r="BP536" s="62"/>
      <c r="BQ536" s="62"/>
      <c r="BR536" s="62"/>
      <c r="BS536" s="62"/>
    </row>
    <row r="537" spans="1:71" ht="19.5" customHeight="1" x14ac:dyDescent="0.15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2"/>
      <c r="BF537" s="62"/>
      <c r="BG537" s="62"/>
      <c r="BH537" s="62"/>
      <c r="BI537" s="62"/>
      <c r="BJ537" s="62"/>
      <c r="BK537" s="62"/>
      <c r="BL537" s="62"/>
      <c r="BM537" s="62"/>
      <c r="BN537" s="62"/>
      <c r="BO537" s="62"/>
      <c r="BP537" s="62"/>
      <c r="BQ537" s="62"/>
      <c r="BR537" s="62"/>
      <c r="BS537" s="62"/>
    </row>
    <row r="538" spans="1:71" ht="19.5" customHeight="1" x14ac:dyDescent="0.15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  <c r="BN538" s="62"/>
      <c r="BO538" s="62"/>
      <c r="BP538" s="62"/>
      <c r="BQ538" s="62"/>
      <c r="BR538" s="62"/>
      <c r="BS538" s="62"/>
    </row>
    <row r="539" spans="1:71" ht="19.5" customHeight="1" x14ac:dyDescent="0.15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2"/>
      <c r="BF539" s="62"/>
      <c r="BG539" s="62"/>
      <c r="BH539" s="62"/>
      <c r="BI539" s="62"/>
      <c r="BJ539" s="62"/>
      <c r="BK539" s="62"/>
      <c r="BL539" s="62"/>
      <c r="BM539" s="62"/>
      <c r="BN539" s="62"/>
      <c r="BO539" s="62"/>
      <c r="BP539" s="62"/>
      <c r="BQ539" s="62"/>
      <c r="BR539" s="62"/>
      <c r="BS539" s="62"/>
    </row>
    <row r="540" spans="1:71" ht="19.5" customHeight="1" x14ac:dyDescent="0.15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  <c r="BN540" s="62"/>
      <c r="BO540" s="62"/>
      <c r="BP540" s="62"/>
      <c r="BQ540" s="62"/>
      <c r="BR540" s="62"/>
      <c r="BS540" s="62"/>
    </row>
    <row r="541" spans="1:71" ht="19.5" customHeight="1" x14ac:dyDescent="0.15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2"/>
      <c r="BF541" s="62"/>
      <c r="BG541" s="62"/>
      <c r="BH541" s="62"/>
      <c r="BI541" s="62"/>
      <c r="BJ541" s="62"/>
      <c r="BK541" s="62"/>
      <c r="BL541" s="62"/>
      <c r="BM541" s="62"/>
      <c r="BN541" s="62"/>
      <c r="BO541" s="62"/>
      <c r="BP541" s="62"/>
      <c r="BQ541" s="62"/>
      <c r="BR541" s="62"/>
      <c r="BS541" s="62"/>
    </row>
    <row r="542" spans="1:71" ht="19.5" customHeight="1" x14ac:dyDescent="0.15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2"/>
      <c r="BF542" s="62"/>
      <c r="BG542" s="62"/>
      <c r="BH542" s="62"/>
      <c r="BI542" s="62"/>
      <c r="BJ542" s="62"/>
      <c r="BK542" s="62"/>
      <c r="BL542" s="62"/>
      <c r="BM542" s="62"/>
      <c r="BN542" s="62"/>
      <c r="BO542" s="62"/>
      <c r="BP542" s="62"/>
      <c r="BQ542" s="62"/>
      <c r="BR542" s="62"/>
      <c r="BS542" s="62"/>
    </row>
    <row r="543" spans="1:71" ht="19.5" customHeight="1" x14ac:dyDescent="0.15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2"/>
      <c r="BF543" s="62"/>
      <c r="BG543" s="62"/>
      <c r="BH543" s="62"/>
      <c r="BI543" s="62"/>
      <c r="BJ543" s="62"/>
      <c r="BK543" s="62"/>
      <c r="BL543" s="62"/>
      <c r="BM543" s="62"/>
      <c r="BN543" s="62"/>
      <c r="BO543" s="62"/>
      <c r="BP543" s="62"/>
      <c r="BQ543" s="62"/>
      <c r="BR543" s="62"/>
      <c r="BS543" s="62"/>
    </row>
    <row r="544" spans="1:71" ht="19.5" customHeight="1" x14ac:dyDescent="0.15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2"/>
      <c r="BF544" s="62"/>
      <c r="BG544" s="62"/>
      <c r="BH544" s="62"/>
      <c r="BI544" s="62"/>
      <c r="BJ544" s="62"/>
      <c r="BK544" s="62"/>
      <c r="BL544" s="62"/>
      <c r="BM544" s="62"/>
      <c r="BN544" s="62"/>
      <c r="BO544" s="62"/>
      <c r="BP544" s="62"/>
      <c r="BQ544" s="62"/>
      <c r="BR544" s="62"/>
      <c r="BS544" s="62"/>
    </row>
    <row r="545" spans="1:71" ht="19.5" customHeight="1" x14ac:dyDescent="0.1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  <c r="BP545" s="62"/>
      <c r="BQ545" s="62"/>
      <c r="BR545" s="62"/>
      <c r="BS545" s="62"/>
    </row>
    <row r="546" spans="1:71" ht="19.5" customHeight="1" x14ac:dyDescent="0.15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  <c r="BP546" s="62"/>
      <c r="BQ546" s="62"/>
      <c r="BR546" s="62"/>
      <c r="BS546" s="62"/>
    </row>
    <row r="547" spans="1:71" ht="19.5" customHeight="1" x14ac:dyDescent="0.15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  <c r="BP547" s="62"/>
      <c r="BQ547" s="62"/>
      <c r="BR547" s="62"/>
      <c r="BS547" s="62"/>
    </row>
    <row r="548" spans="1:71" ht="19.5" customHeight="1" x14ac:dyDescent="0.15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  <c r="BN548" s="62"/>
      <c r="BO548" s="62"/>
      <c r="BP548" s="62"/>
      <c r="BQ548" s="62"/>
      <c r="BR548" s="62"/>
      <c r="BS548" s="62"/>
    </row>
    <row r="549" spans="1:71" ht="19.5" customHeight="1" x14ac:dyDescent="0.15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  <c r="BN549" s="62"/>
      <c r="BO549" s="62"/>
      <c r="BP549" s="62"/>
      <c r="BQ549" s="62"/>
      <c r="BR549" s="62"/>
      <c r="BS549" s="62"/>
    </row>
    <row r="550" spans="1:71" ht="19.5" customHeight="1" x14ac:dyDescent="0.15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2"/>
      <c r="BF550" s="62"/>
      <c r="BG550" s="62"/>
      <c r="BH550" s="62"/>
      <c r="BI550" s="62"/>
      <c r="BJ550" s="62"/>
      <c r="BK550" s="62"/>
      <c r="BL550" s="62"/>
      <c r="BM550" s="62"/>
      <c r="BN550" s="62"/>
      <c r="BO550" s="62"/>
      <c r="BP550" s="62"/>
      <c r="BQ550" s="62"/>
      <c r="BR550" s="62"/>
      <c r="BS550" s="62"/>
    </row>
    <row r="551" spans="1:71" ht="19.5" customHeight="1" x14ac:dyDescent="0.15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2"/>
      <c r="BF551" s="62"/>
      <c r="BG551" s="62"/>
      <c r="BH551" s="62"/>
      <c r="BI551" s="62"/>
      <c r="BJ551" s="62"/>
      <c r="BK551" s="62"/>
      <c r="BL551" s="62"/>
      <c r="BM551" s="62"/>
      <c r="BN551" s="62"/>
      <c r="BO551" s="62"/>
      <c r="BP551" s="62"/>
      <c r="BQ551" s="62"/>
      <c r="BR551" s="62"/>
      <c r="BS551" s="62"/>
    </row>
    <row r="552" spans="1:71" ht="19.5" customHeight="1" x14ac:dyDescent="0.15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  <c r="BN552" s="62"/>
      <c r="BO552" s="62"/>
      <c r="BP552" s="62"/>
      <c r="BQ552" s="62"/>
      <c r="BR552" s="62"/>
      <c r="BS552" s="62"/>
    </row>
    <row r="553" spans="1:71" ht="19.5" customHeight="1" x14ac:dyDescent="0.15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  <c r="BN553" s="62"/>
      <c r="BO553" s="62"/>
      <c r="BP553" s="62"/>
      <c r="BQ553" s="62"/>
      <c r="BR553" s="62"/>
      <c r="BS553" s="62"/>
    </row>
    <row r="554" spans="1:71" ht="19.5" customHeight="1" x14ac:dyDescent="0.15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  <c r="BN554" s="62"/>
      <c r="BO554" s="62"/>
      <c r="BP554" s="62"/>
      <c r="BQ554" s="62"/>
      <c r="BR554" s="62"/>
      <c r="BS554" s="62"/>
    </row>
    <row r="555" spans="1:71" ht="19.5" customHeight="1" x14ac:dyDescent="0.1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  <c r="BN555" s="62"/>
      <c r="BO555" s="62"/>
      <c r="BP555" s="62"/>
      <c r="BQ555" s="62"/>
      <c r="BR555" s="62"/>
      <c r="BS555" s="62"/>
    </row>
    <row r="556" spans="1:71" ht="19.5" customHeight="1" x14ac:dyDescent="0.15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2"/>
      <c r="BF556" s="62"/>
      <c r="BG556" s="62"/>
      <c r="BH556" s="62"/>
      <c r="BI556" s="62"/>
      <c r="BJ556" s="62"/>
      <c r="BK556" s="62"/>
      <c r="BL556" s="62"/>
      <c r="BM556" s="62"/>
      <c r="BN556" s="62"/>
      <c r="BO556" s="62"/>
      <c r="BP556" s="62"/>
      <c r="BQ556" s="62"/>
      <c r="BR556" s="62"/>
      <c r="BS556" s="62"/>
    </row>
    <row r="557" spans="1:71" ht="19.5" customHeight="1" x14ac:dyDescent="0.15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2"/>
      <c r="BF557" s="62"/>
      <c r="BG557" s="62"/>
      <c r="BH557" s="62"/>
      <c r="BI557" s="62"/>
      <c r="BJ557" s="62"/>
      <c r="BK557" s="62"/>
      <c r="BL557" s="62"/>
      <c r="BM557" s="62"/>
      <c r="BN557" s="62"/>
      <c r="BO557" s="62"/>
      <c r="BP557" s="62"/>
      <c r="BQ557" s="62"/>
      <c r="BR557" s="62"/>
      <c r="BS557" s="62"/>
    </row>
    <row r="558" spans="1:71" ht="19.5" customHeight="1" x14ac:dyDescent="0.15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  <c r="BN558" s="62"/>
      <c r="BO558" s="62"/>
      <c r="BP558" s="62"/>
      <c r="BQ558" s="62"/>
      <c r="BR558" s="62"/>
      <c r="BS558" s="62"/>
    </row>
    <row r="559" spans="1:71" ht="19.5" customHeight="1" x14ac:dyDescent="0.15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2"/>
      <c r="BF559" s="62"/>
      <c r="BG559" s="62"/>
      <c r="BH559" s="62"/>
      <c r="BI559" s="62"/>
      <c r="BJ559" s="62"/>
      <c r="BK559" s="62"/>
      <c r="BL559" s="62"/>
      <c r="BM559" s="62"/>
      <c r="BN559" s="62"/>
      <c r="BO559" s="62"/>
      <c r="BP559" s="62"/>
      <c r="BQ559" s="62"/>
      <c r="BR559" s="62"/>
      <c r="BS559" s="62"/>
    </row>
    <row r="560" spans="1:71" ht="19.5" customHeight="1" x14ac:dyDescent="0.15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2"/>
      <c r="BF560" s="62"/>
      <c r="BG560" s="62"/>
      <c r="BH560" s="62"/>
      <c r="BI560" s="62"/>
      <c r="BJ560" s="62"/>
      <c r="BK560" s="62"/>
      <c r="BL560" s="62"/>
      <c r="BM560" s="62"/>
      <c r="BN560" s="62"/>
      <c r="BO560" s="62"/>
      <c r="BP560" s="62"/>
      <c r="BQ560" s="62"/>
      <c r="BR560" s="62"/>
      <c r="BS560" s="62"/>
    </row>
    <row r="561" spans="1:71" ht="19.5" customHeight="1" x14ac:dyDescent="0.15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2"/>
      <c r="BF561" s="62"/>
      <c r="BG561" s="62"/>
      <c r="BH561" s="62"/>
      <c r="BI561" s="62"/>
      <c r="BJ561" s="62"/>
      <c r="BK561" s="62"/>
      <c r="BL561" s="62"/>
      <c r="BM561" s="62"/>
      <c r="BN561" s="62"/>
      <c r="BO561" s="62"/>
      <c r="BP561" s="62"/>
      <c r="BQ561" s="62"/>
      <c r="BR561" s="62"/>
      <c r="BS561" s="62"/>
    </row>
    <row r="562" spans="1:71" ht="19.5" customHeight="1" x14ac:dyDescent="0.15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2"/>
      <c r="BF562" s="62"/>
      <c r="BG562" s="62"/>
      <c r="BH562" s="62"/>
      <c r="BI562" s="62"/>
      <c r="BJ562" s="62"/>
      <c r="BK562" s="62"/>
      <c r="BL562" s="62"/>
      <c r="BM562" s="62"/>
      <c r="BN562" s="62"/>
      <c r="BO562" s="62"/>
      <c r="BP562" s="62"/>
      <c r="BQ562" s="62"/>
      <c r="BR562" s="62"/>
      <c r="BS562" s="62"/>
    </row>
    <row r="563" spans="1:71" ht="19.5" customHeight="1" x14ac:dyDescent="0.15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  <c r="BN563" s="62"/>
      <c r="BO563" s="62"/>
      <c r="BP563" s="62"/>
      <c r="BQ563" s="62"/>
      <c r="BR563" s="62"/>
      <c r="BS563" s="62"/>
    </row>
    <row r="564" spans="1:71" ht="19.5" customHeight="1" x14ac:dyDescent="0.15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  <c r="BI564" s="62"/>
      <c r="BJ564" s="62"/>
      <c r="BK564" s="62"/>
      <c r="BL564" s="62"/>
      <c r="BM564" s="62"/>
      <c r="BN564" s="62"/>
      <c r="BO564" s="62"/>
      <c r="BP564" s="62"/>
      <c r="BQ564" s="62"/>
      <c r="BR564" s="62"/>
      <c r="BS564" s="62"/>
    </row>
    <row r="565" spans="1:71" ht="19.5" customHeight="1" x14ac:dyDescent="0.1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  <c r="BI565" s="62"/>
      <c r="BJ565" s="62"/>
      <c r="BK565" s="62"/>
      <c r="BL565" s="62"/>
      <c r="BM565" s="62"/>
      <c r="BN565" s="62"/>
      <c r="BO565" s="62"/>
      <c r="BP565" s="62"/>
      <c r="BQ565" s="62"/>
      <c r="BR565" s="62"/>
      <c r="BS565" s="62"/>
    </row>
    <row r="566" spans="1:71" ht="19.5" customHeight="1" x14ac:dyDescent="0.15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  <c r="BI566" s="62"/>
      <c r="BJ566" s="62"/>
      <c r="BK566" s="62"/>
      <c r="BL566" s="62"/>
      <c r="BM566" s="62"/>
      <c r="BN566" s="62"/>
      <c r="BO566" s="62"/>
      <c r="BP566" s="62"/>
      <c r="BQ566" s="62"/>
      <c r="BR566" s="62"/>
      <c r="BS566" s="62"/>
    </row>
    <row r="567" spans="1:71" ht="19.5" customHeight="1" x14ac:dyDescent="0.15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  <c r="BI567" s="62"/>
      <c r="BJ567" s="62"/>
      <c r="BK567" s="62"/>
      <c r="BL567" s="62"/>
      <c r="BM567" s="62"/>
      <c r="BN567" s="62"/>
      <c r="BO567" s="62"/>
      <c r="BP567" s="62"/>
      <c r="BQ567" s="62"/>
      <c r="BR567" s="62"/>
      <c r="BS567" s="62"/>
    </row>
    <row r="568" spans="1:71" ht="19.5" customHeight="1" x14ac:dyDescent="0.15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2"/>
      <c r="BF568" s="62"/>
      <c r="BG568" s="62"/>
      <c r="BH568" s="62"/>
      <c r="BI568" s="62"/>
      <c r="BJ568" s="62"/>
      <c r="BK568" s="62"/>
      <c r="BL568" s="62"/>
      <c r="BM568" s="62"/>
      <c r="BN568" s="62"/>
      <c r="BO568" s="62"/>
      <c r="BP568" s="62"/>
      <c r="BQ568" s="62"/>
      <c r="BR568" s="62"/>
      <c r="BS568" s="62"/>
    </row>
    <row r="569" spans="1:71" ht="19.5" customHeight="1" x14ac:dyDescent="0.15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2"/>
      <c r="BF569" s="62"/>
      <c r="BG569" s="62"/>
      <c r="BH569" s="62"/>
      <c r="BI569" s="62"/>
      <c r="BJ569" s="62"/>
      <c r="BK569" s="62"/>
      <c r="BL569" s="62"/>
      <c r="BM569" s="62"/>
      <c r="BN569" s="62"/>
      <c r="BO569" s="62"/>
      <c r="BP569" s="62"/>
      <c r="BQ569" s="62"/>
      <c r="BR569" s="62"/>
      <c r="BS569" s="62"/>
    </row>
    <row r="570" spans="1:71" ht="19.5" customHeight="1" x14ac:dyDescent="0.15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  <c r="BN570" s="62"/>
      <c r="BO570" s="62"/>
      <c r="BP570" s="62"/>
      <c r="BQ570" s="62"/>
      <c r="BR570" s="62"/>
      <c r="BS570" s="62"/>
    </row>
    <row r="571" spans="1:71" ht="19.5" customHeight="1" x14ac:dyDescent="0.15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2"/>
      <c r="BF571" s="62"/>
      <c r="BG571" s="62"/>
      <c r="BH571" s="62"/>
      <c r="BI571" s="62"/>
      <c r="BJ571" s="62"/>
      <c r="BK571" s="62"/>
      <c r="BL571" s="62"/>
      <c r="BM571" s="62"/>
      <c r="BN571" s="62"/>
      <c r="BO571" s="62"/>
      <c r="BP571" s="62"/>
      <c r="BQ571" s="62"/>
      <c r="BR571" s="62"/>
      <c r="BS571" s="62"/>
    </row>
    <row r="572" spans="1:71" ht="19.5" customHeight="1" x14ac:dyDescent="0.15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  <c r="BN572" s="62"/>
      <c r="BO572" s="62"/>
      <c r="BP572" s="62"/>
      <c r="BQ572" s="62"/>
      <c r="BR572" s="62"/>
      <c r="BS572" s="62"/>
    </row>
    <row r="573" spans="1:71" ht="19.5" customHeight="1" x14ac:dyDescent="0.15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2"/>
      <c r="BF573" s="62"/>
      <c r="BG573" s="62"/>
      <c r="BH573" s="62"/>
      <c r="BI573" s="62"/>
      <c r="BJ573" s="62"/>
      <c r="BK573" s="62"/>
      <c r="BL573" s="62"/>
      <c r="BM573" s="62"/>
      <c r="BN573" s="62"/>
      <c r="BO573" s="62"/>
      <c r="BP573" s="62"/>
      <c r="BQ573" s="62"/>
      <c r="BR573" s="62"/>
      <c r="BS573" s="62"/>
    </row>
    <row r="574" spans="1:71" ht="19.5" customHeight="1" x14ac:dyDescent="0.15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</row>
    <row r="575" spans="1:71" ht="19.5" customHeight="1" x14ac:dyDescent="0.1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  <c r="BN575" s="62"/>
      <c r="BO575" s="62"/>
      <c r="BP575" s="62"/>
      <c r="BQ575" s="62"/>
      <c r="BR575" s="62"/>
      <c r="BS575" s="62"/>
    </row>
    <row r="576" spans="1:71" ht="19.5" customHeight="1" x14ac:dyDescent="0.15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  <c r="BN576" s="62"/>
      <c r="BO576" s="62"/>
      <c r="BP576" s="62"/>
      <c r="BQ576" s="62"/>
      <c r="BR576" s="62"/>
      <c r="BS576" s="62"/>
    </row>
    <row r="577" spans="1:71" ht="19.5" customHeight="1" x14ac:dyDescent="0.15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2"/>
      <c r="BF577" s="62"/>
      <c r="BG577" s="62"/>
      <c r="BH577" s="62"/>
      <c r="BI577" s="62"/>
      <c r="BJ577" s="62"/>
      <c r="BK577" s="62"/>
      <c r="BL577" s="62"/>
      <c r="BM577" s="62"/>
      <c r="BN577" s="62"/>
      <c r="BO577" s="62"/>
      <c r="BP577" s="62"/>
      <c r="BQ577" s="62"/>
      <c r="BR577" s="62"/>
      <c r="BS577" s="62"/>
    </row>
    <row r="578" spans="1:71" ht="19.5" customHeight="1" x14ac:dyDescent="0.15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  <c r="BN578" s="62"/>
      <c r="BO578" s="62"/>
      <c r="BP578" s="62"/>
      <c r="BQ578" s="62"/>
      <c r="BR578" s="62"/>
      <c r="BS578" s="62"/>
    </row>
    <row r="579" spans="1:71" ht="19.5" customHeight="1" x14ac:dyDescent="0.15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2"/>
      <c r="BF579" s="62"/>
      <c r="BG579" s="62"/>
      <c r="BH579" s="62"/>
      <c r="BI579" s="62"/>
      <c r="BJ579" s="62"/>
      <c r="BK579" s="62"/>
      <c r="BL579" s="62"/>
      <c r="BM579" s="62"/>
      <c r="BN579" s="62"/>
      <c r="BO579" s="62"/>
      <c r="BP579" s="62"/>
      <c r="BQ579" s="62"/>
      <c r="BR579" s="62"/>
      <c r="BS579" s="62"/>
    </row>
    <row r="580" spans="1:71" ht="19.5" customHeight="1" x14ac:dyDescent="0.15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2"/>
      <c r="BF580" s="62"/>
      <c r="BG580" s="62"/>
      <c r="BH580" s="62"/>
      <c r="BI580" s="62"/>
      <c r="BJ580" s="62"/>
      <c r="BK580" s="62"/>
      <c r="BL580" s="62"/>
      <c r="BM580" s="62"/>
      <c r="BN580" s="62"/>
      <c r="BO580" s="62"/>
      <c r="BP580" s="62"/>
      <c r="BQ580" s="62"/>
      <c r="BR580" s="62"/>
      <c r="BS580" s="62"/>
    </row>
    <row r="581" spans="1:71" ht="19.5" customHeight="1" x14ac:dyDescent="0.15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2"/>
      <c r="BF581" s="62"/>
      <c r="BG581" s="62"/>
      <c r="BH581" s="62"/>
      <c r="BI581" s="62"/>
      <c r="BJ581" s="62"/>
      <c r="BK581" s="62"/>
      <c r="BL581" s="62"/>
      <c r="BM581" s="62"/>
      <c r="BN581" s="62"/>
      <c r="BO581" s="62"/>
      <c r="BP581" s="62"/>
      <c r="BQ581" s="62"/>
      <c r="BR581" s="62"/>
      <c r="BS581" s="62"/>
    </row>
    <row r="582" spans="1:71" ht="19.5" customHeight="1" x14ac:dyDescent="0.15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  <c r="BN582" s="62"/>
      <c r="BO582" s="62"/>
      <c r="BP582" s="62"/>
      <c r="BQ582" s="62"/>
      <c r="BR582" s="62"/>
      <c r="BS582" s="62"/>
    </row>
    <row r="583" spans="1:71" ht="19.5" customHeight="1" x14ac:dyDescent="0.15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2"/>
      <c r="BF583" s="62"/>
      <c r="BG583" s="62"/>
      <c r="BH583" s="62"/>
      <c r="BI583" s="62"/>
      <c r="BJ583" s="62"/>
      <c r="BK583" s="62"/>
      <c r="BL583" s="62"/>
      <c r="BM583" s="62"/>
      <c r="BN583" s="62"/>
      <c r="BO583" s="62"/>
      <c r="BP583" s="62"/>
      <c r="BQ583" s="62"/>
      <c r="BR583" s="62"/>
      <c r="BS583" s="62"/>
    </row>
    <row r="584" spans="1:71" ht="19.5" customHeight="1" x14ac:dyDescent="0.15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  <c r="BN584" s="62"/>
      <c r="BO584" s="62"/>
      <c r="BP584" s="62"/>
      <c r="BQ584" s="62"/>
      <c r="BR584" s="62"/>
      <c r="BS584" s="62"/>
    </row>
    <row r="585" spans="1:71" ht="19.5" customHeight="1" x14ac:dyDescent="0.1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  <c r="BN585" s="62"/>
      <c r="BO585" s="62"/>
      <c r="BP585" s="62"/>
      <c r="BQ585" s="62"/>
      <c r="BR585" s="62"/>
      <c r="BS585" s="62"/>
    </row>
    <row r="586" spans="1:71" ht="19.5" customHeight="1" x14ac:dyDescent="0.15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  <c r="BN586" s="62"/>
      <c r="BO586" s="62"/>
      <c r="BP586" s="62"/>
      <c r="BQ586" s="62"/>
      <c r="BR586" s="62"/>
      <c r="BS586" s="62"/>
    </row>
    <row r="587" spans="1:71" ht="19.5" customHeight="1" x14ac:dyDescent="0.15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  <c r="BN587" s="62"/>
      <c r="BO587" s="62"/>
      <c r="BP587" s="62"/>
      <c r="BQ587" s="62"/>
      <c r="BR587" s="62"/>
      <c r="BS587" s="62"/>
    </row>
    <row r="588" spans="1:71" ht="19.5" customHeight="1" x14ac:dyDescent="0.15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  <c r="BN588" s="62"/>
      <c r="BO588" s="62"/>
      <c r="BP588" s="62"/>
      <c r="BQ588" s="62"/>
      <c r="BR588" s="62"/>
      <c r="BS588" s="62"/>
    </row>
    <row r="589" spans="1:71" ht="19.5" customHeight="1" x14ac:dyDescent="0.15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2"/>
      <c r="BF589" s="62"/>
      <c r="BG589" s="62"/>
      <c r="BH589" s="62"/>
      <c r="BI589" s="62"/>
      <c r="BJ589" s="62"/>
      <c r="BK589" s="62"/>
      <c r="BL589" s="62"/>
      <c r="BM589" s="62"/>
      <c r="BN589" s="62"/>
      <c r="BO589" s="62"/>
      <c r="BP589" s="62"/>
      <c r="BQ589" s="62"/>
      <c r="BR589" s="62"/>
      <c r="BS589" s="62"/>
    </row>
    <row r="590" spans="1:71" ht="19.5" customHeight="1" x14ac:dyDescent="0.15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  <c r="BN590" s="62"/>
      <c r="BO590" s="62"/>
      <c r="BP590" s="62"/>
      <c r="BQ590" s="62"/>
      <c r="BR590" s="62"/>
      <c r="BS590" s="62"/>
    </row>
    <row r="591" spans="1:71" ht="19.5" customHeight="1" x14ac:dyDescent="0.15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  <c r="BN591" s="62"/>
      <c r="BO591" s="62"/>
      <c r="BP591" s="62"/>
      <c r="BQ591" s="62"/>
      <c r="BR591" s="62"/>
      <c r="BS591" s="62"/>
    </row>
    <row r="592" spans="1:71" ht="19.5" customHeight="1" x14ac:dyDescent="0.15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  <c r="BI592" s="62"/>
      <c r="BJ592" s="62"/>
      <c r="BK592" s="62"/>
      <c r="BL592" s="62"/>
      <c r="BM592" s="62"/>
      <c r="BN592" s="62"/>
      <c r="BO592" s="62"/>
      <c r="BP592" s="62"/>
      <c r="BQ592" s="62"/>
      <c r="BR592" s="62"/>
      <c r="BS592" s="62"/>
    </row>
    <row r="593" spans="1:71" ht="19.5" customHeight="1" x14ac:dyDescent="0.15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  <c r="BI593" s="62"/>
      <c r="BJ593" s="62"/>
      <c r="BK593" s="62"/>
      <c r="BL593" s="62"/>
      <c r="BM593" s="62"/>
      <c r="BN593" s="62"/>
      <c r="BO593" s="62"/>
      <c r="BP593" s="62"/>
      <c r="BQ593" s="62"/>
      <c r="BR593" s="62"/>
      <c r="BS593" s="62"/>
    </row>
    <row r="594" spans="1:71" ht="19.5" customHeight="1" x14ac:dyDescent="0.15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  <c r="BI594" s="62"/>
      <c r="BJ594" s="62"/>
      <c r="BK594" s="62"/>
      <c r="BL594" s="62"/>
      <c r="BM594" s="62"/>
      <c r="BN594" s="62"/>
      <c r="BO594" s="62"/>
      <c r="BP594" s="62"/>
      <c r="BQ594" s="62"/>
      <c r="BR594" s="62"/>
      <c r="BS594" s="62"/>
    </row>
    <row r="595" spans="1:71" ht="19.5" customHeight="1" x14ac:dyDescent="0.1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  <c r="BI595" s="62"/>
      <c r="BJ595" s="62"/>
      <c r="BK595" s="62"/>
      <c r="BL595" s="62"/>
      <c r="BM595" s="62"/>
      <c r="BN595" s="62"/>
      <c r="BO595" s="62"/>
      <c r="BP595" s="62"/>
      <c r="BQ595" s="62"/>
      <c r="BR595" s="62"/>
      <c r="BS595" s="62"/>
    </row>
    <row r="596" spans="1:71" ht="19.5" customHeight="1" x14ac:dyDescent="0.15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  <c r="BI596" s="62"/>
      <c r="BJ596" s="62"/>
      <c r="BK596" s="62"/>
      <c r="BL596" s="62"/>
      <c r="BM596" s="62"/>
      <c r="BN596" s="62"/>
      <c r="BO596" s="62"/>
      <c r="BP596" s="62"/>
      <c r="BQ596" s="62"/>
      <c r="BR596" s="62"/>
      <c r="BS596" s="62"/>
    </row>
    <row r="597" spans="1:71" ht="19.5" customHeight="1" x14ac:dyDescent="0.15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2"/>
      <c r="BF597" s="62"/>
      <c r="BG597" s="62"/>
      <c r="BH597" s="62"/>
      <c r="BI597" s="62"/>
      <c r="BJ597" s="62"/>
      <c r="BK597" s="62"/>
      <c r="BL597" s="62"/>
      <c r="BM597" s="62"/>
      <c r="BN597" s="62"/>
      <c r="BO597" s="62"/>
      <c r="BP597" s="62"/>
      <c r="BQ597" s="62"/>
      <c r="BR597" s="62"/>
      <c r="BS597" s="62"/>
    </row>
    <row r="598" spans="1:71" ht="19.5" customHeight="1" x14ac:dyDescent="0.15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  <c r="BI598" s="62"/>
      <c r="BJ598" s="62"/>
      <c r="BK598" s="62"/>
      <c r="BL598" s="62"/>
      <c r="BM598" s="62"/>
      <c r="BN598" s="62"/>
      <c r="BO598" s="62"/>
      <c r="BP598" s="62"/>
      <c r="BQ598" s="62"/>
      <c r="BR598" s="62"/>
      <c r="BS598" s="62"/>
    </row>
    <row r="599" spans="1:71" ht="19.5" customHeight="1" x14ac:dyDescent="0.15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  <c r="BI599" s="62"/>
      <c r="BJ599" s="62"/>
      <c r="BK599" s="62"/>
      <c r="BL599" s="62"/>
      <c r="BM599" s="62"/>
      <c r="BN599" s="62"/>
      <c r="BO599" s="62"/>
      <c r="BP599" s="62"/>
      <c r="BQ599" s="62"/>
      <c r="BR599" s="62"/>
      <c r="BS599" s="62"/>
    </row>
    <row r="600" spans="1:71" ht="19.5" customHeight="1" x14ac:dyDescent="0.15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  <c r="BI600" s="62"/>
      <c r="BJ600" s="62"/>
      <c r="BK600" s="62"/>
      <c r="BL600" s="62"/>
      <c r="BM600" s="62"/>
      <c r="BN600" s="62"/>
      <c r="BO600" s="62"/>
      <c r="BP600" s="62"/>
      <c r="BQ600" s="62"/>
      <c r="BR600" s="62"/>
      <c r="BS600" s="62"/>
    </row>
    <row r="601" spans="1:71" ht="19.5" customHeight="1" x14ac:dyDescent="0.15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  <c r="BN601" s="62"/>
      <c r="BO601" s="62"/>
      <c r="BP601" s="62"/>
      <c r="BQ601" s="62"/>
      <c r="BR601" s="62"/>
      <c r="BS601" s="62"/>
    </row>
    <row r="602" spans="1:71" ht="19.5" customHeight="1" x14ac:dyDescent="0.15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  <c r="BI602" s="62"/>
      <c r="BJ602" s="62"/>
      <c r="BK602" s="62"/>
      <c r="BL602" s="62"/>
      <c r="BM602" s="62"/>
      <c r="BN602" s="62"/>
      <c r="BO602" s="62"/>
      <c r="BP602" s="62"/>
      <c r="BQ602" s="62"/>
      <c r="BR602" s="62"/>
      <c r="BS602" s="62"/>
    </row>
    <row r="603" spans="1:71" ht="19.5" customHeight="1" x14ac:dyDescent="0.15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  <c r="BN603" s="62"/>
      <c r="BO603" s="62"/>
      <c r="BP603" s="62"/>
      <c r="BQ603" s="62"/>
      <c r="BR603" s="62"/>
      <c r="BS603" s="62"/>
    </row>
    <row r="604" spans="1:71" ht="19.5" customHeight="1" x14ac:dyDescent="0.15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  <c r="BN604" s="62"/>
      <c r="BO604" s="62"/>
      <c r="BP604" s="62"/>
      <c r="BQ604" s="62"/>
      <c r="BR604" s="62"/>
      <c r="BS604" s="62"/>
    </row>
    <row r="605" spans="1:71" ht="19.5" customHeight="1" x14ac:dyDescent="0.1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  <c r="BN605" s="62"/>
      <c r="BO605" s="62"/>
      <c r="BP605" s="62"/>
      <c r="BQ605" s="62"/>
      <c r="BR605" s="62"/>
      <c r="BS605" s="62"/>
    </row>
    <row r="606" spans="1:71" ht="19.5" customHeight="1" x14ac:dyDescent="0.15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  <c r="BN606" s="62"/>
      <c r="BO606" s="62"/>
      <c r="BP606" s="62"/>
      <c r="BQ606" s="62"/>
      <c r="BR606" s="62"/>
      <c r="BS606" s="62"/>
    </row>
    <row r="607" spans="1:71" ht="19.5" customHeight="1" x14ac:dyDescent="0.15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2"/>
      <c r="BF607" s="62"/>
      <c r="BG607" s="62"/>
      <c r="BH607" s="62"/>
      <c r="BI607" s="62"/>
      <c r="BJ607" s="62"/>
      <c r="BK607" s="62"/>
      <c r="BL607" s="62"/>
      <c r="BM607" s="62"/>
      <c r="BN607" s="62"/>
      <c r="BO607" s="62"/>
      <c r="BP607" s="62"/>
      <c r="BQ607" s="62"/>
      <c r="BR607" s="62"/>
      <c r="BS607" s="62"/>
    </row>
    <row r="608" spans="1:71" ht="19.5" customHeight="1" x14ac:dyDescent="0.15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  <c r="BN608" s="62"/>
      <c r="BO608" s="62"/>
      <c r="BP608" s="62"/>
      <c r="BQ608" s="62"/>
      <c r="BR608" s="62"/>
      <c r="BS608" s="62"/>
    </row>
    <row r="609" spans="1:71" ht="19.5" customHeight="1" x14ac:dyDescent="0.15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2"/>
      <c r="BF609" s="62"/>
      <c r="BG609" s="62"/>
      <c r="BH609" s="62"/>
      <c r="BI609" s="62"/>
      <c r="BJ609" s="62"/>
      <c r="BK609" s="62"/>
      <c r="BL609" s="62"/>
      <c r="BM609" s="62"/>
      <c r="BN609" s="62"/>
      <c r="BO609" s="62"/>
      <c r="BP609" s="62"/>
      <c r="BQ609" s="62"/>
      <c r="BR609" s="62"/>
      <c r="BS609" s="62"/>
    </row>
    <row r="610" spans="1:71" ht="19.5" customHeight="1" x14ac:dyDescent="0.15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2"/>
      <c r="BF610" s="62"/>
      <c r="BG610" s="62"/>
      <c r="BH610" s="62"/>
      <c r="BI610" s="62"/>
      <c r="BJ610" s="62"/>
      <c r="BK610" s="62"/>
      <c r="BL610" s="62"/>
      <c r="BM610" s="62"/>
      <c r="BN610" s="62"/>
      <c r="BO610" s="62"/>
      <c r="BP610" s="62"/>
      <c r="BQ610" s="62"/>
      <c r="BR610" s="62"/>
      <c r="BS610" s="62"/>
    </row>
    <row r="611" spans="1:71" ht="19.5" customHeight="1" x14ac:dyDescent="0.15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  <c r="BN611" s="62"/>
      <c r="BO611" s="62"/>
      <c r="BP611" s="62"/>
      <c r="BQ611" s="62"/>
      <c r="BR611" s="62"/>
      <c r="BS611" s="62"/>
    </row>
    <row r="612" spans="1:71" ht="19.5" customHeight="1" x14ac:dyDescent="0.15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  <c r="BN612" s="62"/>
      <c r="BO612" s="62"/>
      <c r="BP612" s="62"/>
      <c r="BQ612" s="62"/>
      <c r="BR612" s="62"/>
      <c r="BS612" s="62"/>
    </row>
    <row r="613" spans="1:71" ht="19.5" customHeight="1" x14ac:dyDescent="0.15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2"/>
      <c r="BF613" s="62"/>
      <c r="BG613" s="62"/>
      <c r="BH613" s="62"/>
      <c r="BI613" s="62"/>
      <c r="BJ613" s="62"/>
      <c r="BK613" s="62"/>
      <c r="BL613" s="62"/>
      <c r="BM613" s="62"/>
      <c r="BN613" s="62"/>
      <c r="BO613" s="62"/>
      <c r="BP613" s="62"/>
      <c r="BQ613" s="62"/>
      <c r="BR613" s="62"/>
      <c r="BS613" s="62"/>
    </row>
    <row r="614" spans="1:71" ht="19.5" customHeight="1" x14ac:dyDescent="0.15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2"/>
      <c r="BF614" s="62"/>
      <c r="BG614" s="62"/>
      <c r="BH614" s="62"/>
      <c r="BI614" s="62"/>
      <c r="BJ614" s="62"/>
      <c r="BK614" s="62"/>
      <c r="BL614" s="62"/>
      <c r="BM614" s="62"/>
      <c r="BN614" s="62"/>
      <c r="BO614" s="62"/>
      <c r="BP614" s="62"/>
      <c r="BQ614" s="62"/>
      <c r="BR614" s="62"/>
      <c r="BS614" s="62"/>
    </row>
    <row r="615" spans="1:71" ht="19.5" customHeight="1" x14ac:dyDescent="0.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2"/>
      <c r="BF615" s="62"/>
      <c r="BG615" s="62"/>
      <c r="BH615" s="62"/>
      <c r="BI615" s="62"/>
      <c r="BJ615" s="62"/>
      <c r="BK615" s="62"/>
      <c r="BL615" s="62"/>
      <c r="BM615" s="62"/>
      <c r="BN615" s="62"/>
      <c r="BO615" s="62"/>
      <c r="BP615" s="62"/>
      <c r="BQ615" s="62"/>
      <c r="BR615" s="62"/>
      <c r="BS615" s="62"/>
    </row>
    <row r="616" spans="1:71" ht="19.5" customHeight="1" x14ac:dyDescent="0.15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2"/>
      <c r="BF616" s="62"/>
      <c r="BG616" s="62"/>
      <c r="BH616" s="62"/>
      <c r="BI616" s="62"/>
      <c r="BJ616" s="62"/>
      <c r="BK616" s="62"/>
      <c r="BL616" s="62"/>
      <c r="BM616" s="62"/>
      <c r="BN616" s="62"/>
      <c r="BO616" s="62"/>
      <c r="BP616" s="62"/>
      <c r="BQ616" s="62"/>
      <c r="BR616" s="62"/>
      <c r="BS616" s="62"/>
    </row>
    <row r="617" spans="1:71" ht="19.5" customHeight="1" x14ac:dyDescent="0.15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2"/>
      <c r="BF617" s="62"/>
      <c r="BG617" s="62"/>
      <c r="BH617" s="62"/>
      <c r="BI617" s="62"/>
      <c r="BJ617" s="62"/>
      <c r="BK617" s="62"/>
      <c r="BL617" s="62"/>
      <c r="BM617" s="62"/>
      <c r="BN617" s="62"/>
      <c r="BO617" s="62"/>
      <c r="BP617" s="62"/>
      <c r="BQ617" s="62"/>
      <c r="BR617" s="62"/>
      <c r="BS617" s="62"/>
    </row>
    <row r="618" spans="1:71" ht="19.5" customHeight="1" x14ac:dyDescent="0.15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2"/>
      <c r="BF618" s="62"/>
      <c r="BG618" s="62"/>
      <c r="BH618" s="62"/>
      <c r="BI618" s="62"/>
      <c r="BJ618" s="62"/>
      <c r="BK618" s="62"/>
      <c r="BL618" s="62"/>
      <c r="BM618" s="62"/>
      <c r="BN618" s="62"/>
      <c r="BO618" s="62"/>
      <c r="BP618" s="62"/>
      <c r="BQ618" s="62"/>
      <c r="BR618" s="62"/>
      <c r="BS618" s="62"/>
    </row>
    <row r="619" spans="1:71" ht="19.5" customHeight="1" x14ac:dyDescent="0.15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2"/>
      <c r="BF619" s="62"/>
      <c r="BG619" s="62"/>
      <c r="BH619" s="62"/>
      <c r="BI619" s="62"/>
      <c r="BJ619" s="62"/>
      <c r="BK619" s="62"/>
      <c r="BL619" s="62"/>
      <c r="BM619" s="62"/>
      <c r="BN619" s="62"/>
      <c r="BO619" s="62"/>
      <c r="BP619" s="62"/>
      <c r="BQ619" s="62"/>
      <c r="BR619" s="62"/>
      <c r="BS619" s="62"/>
    </row>
    <row r="620" spans="1:71" ht="19.5" customHeight="1" x14ac:dyDescent="0.15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2"/>
      <c r="BF620" s="62"/>
      <c r="BG620" s="62"/>
      <c r="BH620" s="62"/>
      <c r="BI620" s="62"/>
      <c r="BJ620" s="62"/>
      <c r="BK620" s="62"/>
      <c r="BL620" s="62"/>
      <c r="BM620" s="62"/>
      <c r="BN620" s="62"/>
      <c r="BO620" s="62"/>
      <c r="BP620" s="62"/>
      <c r="BQ620" s="62"/>
      <c r="BR620" s="62"/>
      <c r="BS620" s="62"/>
    </row>
    <row r="621" spans="1:71" ht="19.5" customHeight="1" x14ac:dyDescent="0.15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2"/>
      <c r="BF621" s="62"/>
      <c r="BG621" s="62"/>
      <c r="BH621" s="62"/>
      <c r="BI621" s="62"/>
      <c r="BJ621" s="62"/>
      <c r="BK621" s="62"/>
      <c r="BL621" s="62"/>
      <c r="BM621" s="62"/>
      <c r="BN621" s="62"/>
      <c r="BO621" s="62"/>
      <c r="BP621" s="62"/>
      <c r="BQ621" s="62"/>
      <c r="BR621" s="62"/>
      <c r="BS621" s="62"/>
    </row>
    <row r="622" spans="1:71" ht="19.5" customHeight="1" x14ac:dyDescent="0.15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  <c r="BN622" s="62"/>
      <c r="BO622" s="62"/>
      <c r="BP622" s="62"/>
      <c r="BQ622" s="62"/>
      <c r="BR622" s="62"/>
      <c r="BS622" s="62"/>
    </row>
    <row r="623" spans="1:71" ht="19.5" customHeight="1" x14ac:dyDescent="0.15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2"/>
      <c r="BF623" s="62"/>
      <c r="BG623" s="62"/>
      <c r="BH623" s="62"/>
      <c r="BI623" s="62"/>
      <c r="BJ623" s="62"/>
      <c r="BK623" s="62"/>
      <c r="BL623" s="62"/>
      <c r="BM623" s="62"/>
      <c r="BN623" s="62"/>
      <c r="BO623" s="62"/>
      <c r="BP623" s="62"/>
      <c r="BQ623" s="62"/>
      <c r="BR623" s="62"/>
      <c r="BS623" s="62"/>
    </row>
    <row r="624" spans="1:71" ht="19.5" customHeight="1" x14ac:dyDescent="0.15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2"/>
      <c r="BF624" s="62"/>
      <c r="BG624" s="62"/>
      <c r="BH624" s="62"/>
      <c r="BI624" s="62"/>
      <c r="BJ624" s="62"/>
      <c r="BK624" s="62"/>
      <c r="BL624" s="62"/>
      <c r="BM624" s="62"/>
      <c r="BN624" s="62"/>
      <c r="BO624" s="62"/>
      <c r="BP624" s="62"/>
      <c r="BQ624" s="62"/>
      <c r="BR624" s="62"/>
      <c r="BS624" s="62"/>
    </row>
    <row r="625" spans="1:71" ht="19.5" customHeight="1" x14ac:dyDescent="0.1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2"/>
      <c r="BF625" s="62"/>
      <c r="BG625" s="62"/>
      <c r="BH625" s="62"/>
      <c r="BI625" s="62"/>
      <c r="BJ625" s="62"/>
      <c r="BK625" s="62"/>
      <c r="BL625" s="62"/>
      <c r="BM625" s="62"/>
      <c r="BN625" s="62"/>
      <c r="BO625" s="62"/>
      <c r="BP625" s="62"/>
      <c r="BQ625" s="62"/>
      <c r="BR625" s="62"/>
      <c r="BS625" s="62"/>
    </row>
    <row r="626" spans="1:71" ht="19.5" customHeight="1" x14ac:dyDescent="0.15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2"/>
      <c r="BF626" s="62"/>
      <c r="BG626" s="62"/>
      <c r="BH626" s="62"/>
      <c r="BI626" s="62"/>
      <c r="BJ626" s="62"/>
      <c r="BK626" s="62"/>
      <c r="BL626" s="62"/>
      <c r="BM626" s="62"/>
      <c r="BN626" s="62"/>
      <c r="BO626" s="62"/>
      <c r="BP626" s="62"/>
      <c r="BQ626" s="62"/>
      <c r="BR626" s="62"/>
      <c r="BS626" s="62"/>
    </row>
    <row r="627" spans="1:71" ht="19.5" customHeight="1" x14ac:dyDescent="0.15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2"/>
      <c r="BF627" s="62"/>
      <c r="BG627" s="62"/>
      <c r="BH627" s="62"/>
      <c r="BI627" s="62"/>
      <c r="BJ627" s="62"/>
      <c r="BK627" s="62"/>
      <c r="BL627" s="62"/>
      <c r="BM627" s="62"/>
      <c r="BN627" s="62"/>
      <c r="BO627" s="62"/>
      <c r="BP627" s="62"/>
      <c r="BQ627" s="62"/>
      <c r="BR627" s="62"/>
      <c r="BS627" s="62"/>
    </row>
    <row r="628" spans="1:71" ht="19.5" customHeight="1" x14ac:dyDescent="0.15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2"/>
      <c r="BF628" s="62"/>
      <c r="BG628" s="62"/>
      <c r="BH628" s="62"/>
      <c r="BI628" s="62"/>
      <c r="BJ628" s="62"/>
      <c r="BK628" s="62"/>
      <c r="BL628" s="62"/>
      <c r="BM628" s="62"/>
      <c r="BN628" s="62"/>
      <c r="BO628" s="62"/>
      <c r="BP628" s="62"/>
      <c r="BQ628" s="62"/>
      <c r="BR628" s="62"/>
      <c r="BS628" s="62"/>
    </row>
    <row r="629" spans="1:71" ht="19.5" customHeight="1" x14ac:dyDescent="0.15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2"/>
      <c r="BF629" s="62"/>
      <c r="BG629" s="62"/>
      <c r="BH629" s="62"/>
      <c r="BI629" s="62"/>
      <c r="BJ629" s="62"/>
      <c r="BK629" s="62"/>
      <c r="BL629" s="62"/>
      <c r="BM629" s="62"/>
      <c r="BN629" s="62"/>
      <c r="BO629" s="62"/>
      <c r="BP629" s="62"/>
      <c r="BQ629" s="62"/>
      <c r="BR629" s="62"/>
      <c r="BS629" s="62"/>
    </row>
    <row r="630" spans="1:71" ht="19.5" customHeight="1" x14ac:dyDescent="0.15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2"/>
      <c r="BF630" s="62"/>
      <c r="BG630" s="62"/>
      <c r="BH630" s="62"/>
      <c r="BI630" s="62"/>
      <c r="BJ630" s="62"/>
      <c r="BK630" s="62"/>
      <c r="BL630" s="62"/>
      <c r="BM630" s="62"/>
      <c r="BN630" s="62"/>
      <c r="BO630" s="62"/>
      <c r="BP630" s="62"/>
      <c r="BQ630" s="62"/>
      <c r="BR630" s="62"/>
      <c r="BS630" s="62"/>
    </row>
    <row r="631" spans="1:71" ht="19.5" customHeight="1" x14ac:dyDescent="0.15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2"/>
      <c r="BF631" s="62"/>
      <c r="BG631" s="62"/>
      <c r="BH631" s="62"/>
      <c r="BI631" s="62"/>
      <c r="BJ631" s="62"/>
      <c r="BK631" s="62"/>
      <c r="BL631" s="62"/>
      <c r="BM631" s="62"/>
      <c r="BN631" s="62"/>
      <c r="BO631" s="62"/>
      <c r="BP631" s="62"/>
      <c r="BQ631" s="62"/>
      <c r="BR631" s="62"/>
      <c r="BS631" s="62"/>
    </row>
    <row r="632" spans="1:71" ht="19.5" customHeight="1" x14ac:dyDescent="0.15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  <c r="BN632" s="62"/>
      <c r="BO632" s="62"/>
      <c r="BP632" s="62"/>
      <c r="BQ632" s="62"/>
      <c r="BR632" s="62"/>
      <c r="BS632" s="62"/>
    </row>
    <row r="633" spans="1:71" ht="19.5" customHeight="1" x14ac:dyDescent="0.15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  <c r="BN633" s="62"/>
      <c r="BO633" s="62"/>
      <c r="BP633" s="62"/>
      <c r="BQ633" s="62"/>
      <c r="BR633" s="62"/>
      <c r="BS633" s="62"/>
    </row>
    <row r="634" spans="1:71" ht="19.5" customHeight="1" x14ac:dyDescent="0.15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  <c r="BN634" s="62"/>
      <c r="BO634" s="62"/>
      <c r="BP634" s="62"/>
      <c r="BQ634" s="62"/>
      <c r="BR634" s="62"/>
      <c r="BS634" s="62"/>
    </row>
    <row r="635" spans="1:71" ht="19.5" customHeight="1" x14ac:dyDescent="0.1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2"/>
      <c r="BF635" s="62"/>
      <c r="BG635" s="62"/>
      <c r="BH635" s="62"/>
      <c r="BI635" s="62"/>
      <c r="BJ635" s="62"/>
      <c r="BK635" s="62"/>
      <c r="BL635" s="62"/>
      <c r="BM635" s="62"/>
      <c r="BN635" s="62"/>
      <c r="BO635" s="62"/>
      <c r="BP635" s="62"/>
      <c r="BQ635" s="62"/>
      <c r="BR635" s="62"/>
      <c r="BS635" s="62"/>
    </row>
    <row r="636" spans="1:71" ht="19.5" customHeight="1" x14ac:dyDescent="0.15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  <c r="BN636" s="62"/>
      <c r="BO636" s="62"/>
      <c r="BP636" s="62"/>
      <c r="BQ636" s="62"/>
      <c r="BR636" s="62"/>
      <c r="BS636" s="62"/>
    </row>
    <row r="637" spans="1:71" ht="19.5" customHeight="1" x14ac:dyDescent="0.15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2"/>
      <c r="BF637" s="62"/>
      <c r="BG637" s="62"/>
      <c r="BH637" s="62"/>
      <c r="BI637" s="62"/>
      <c r="BJ637" s="62"/>
      <c r="BK637" s="62"/>
      <c r="BL637" s="62"/>
      <c r="BM637" s="62"/>
      <c r="BN637" s="62"/>
      <c r="BO637" s="62"/>
      <c r="BP637" s="62"/>
      <c r="BQ637" s="62"/>
      <c r="BR637" s="62"/>
      <c r="BS637" s="62"/>
    </row>
    <row r="638" spans="1:71" ht="19.5" customHeight="1" x14ac:dyDescent="0.15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2"/>
      <c r="BF638" s="62"/>
      <c r="BG638" s="62"/>
      <c r="BH638" s="62"/>
      <c r="BI638" s="62"/>
      <c r="BJ638" s="62"/>
      <c r="BK638" s="62"/>
      <c r="BL638" s="62"/>
      <c r="BM638" s="62"/>
      <c r="BN638" s="62"/>
      <c r="BO638" s="62"/>
      <c r="BP638" s="62"/>
      <c r="BQ638" s="62"/>
      <c r="BR638" s="62"/>
      <c r="BS638" s="62"/>
    </row>
    <row r="639" spans="1:71" ht="19.5" customHeight="1" x14ac:dyDescent="0.15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2"/>
      <c r="BF639" s="62"/>
      <c r="BG639" s="62"/>
      <c r="BH639" s="62"/>
      <c r="BI639" s="62"/>
      <c r="BJ639" s="62"/>
      <c r="BK639" s="62"/>
      <c r="BL639" s="62"/>
      <c r="BM639" s="62"/>
      <c r="BN639" s="62"/>
      <c r="BO639" s="62"/>
      <c r="BP639" s="62"/>
      <c r="BQ639" s="62"/>
      <c r="BR639" s="62"/>
      <c r="BS639" s="62"/>
    </row>
    <row r="640" spans="1:71" ht="19.5" customHeight="1" x14ac:dyDescent="0.15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2"/>
      <c r="BF640" s="62"/>
      <c r="BG640" s="62"/>
      <c r="BH640" s="62"/>
      <c r="BI640" s="62"/>
      <c r="BJ640" s="62"/>
      <c r="BK640" s="62"/>
      <c r="BL640" s="62"/>
      <c r="BM640" s="62"/>
      <c r="BN640" s="62"/>
      <c r="BO640" s="62"/>
      <c r="BP640" s="62"/>
      <c r="BQ640" s="62"/>
      <c r="BR640" s="62"/>
      <c r="BS640" s="62"/>
    </row>
    <row r="641" spans="1:71" ht="19.5" customHeight="1" x14ac:dyDescent="0.15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  <c r="BI641" s="62"/>
      <c r="BJ641" s="62"/>
      <c r="BK641" s="62"/>
      <c r="BL641" s="62"/>
      <c r="BM641" s="62"/>
      <c r="BN641" s="62"/>
      <c r="BO641" s="62"/>
      <c r="BP641" s="62"/>
      <c r="BQ641" s="62"/>
      <c r="BR641" s="62"/>
      <c r="BS641" s="62"/>
    </row>
    <row r="642" spans="1:71" ht="19.5" customHeight="1" x14ac:dyDescent="0.15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  <c r="BI642" s="62"/>
      <c r="BJ642" s="62"/>
      <c r="BK642" s="62"/>
      <c r="BL642" s="62"/>
      <c r="BM642" s="62"/>
      <c r="BN642" s="62"/>
      <c r="BO642" s="62"/>
      <c r="BP642" s="62"/>
      <c r="BQ642" s="62"/>
      <c r="BR642" s="62"/>
      <c r="BS642" s="62"/>
    </row>
    <row r="643" spans="1:71" ht="19.5" customHeight="1" x14ac:dyDescent="0.15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  <c r="BI643" s="62"/>
      <c r="BJ643" s="62"/>
      <c r="BK643" s="62"/>
      <c r="BL643" s="62"/>
      <c r="BM643" s="62"/>
      <c r="BN643" s="62"/>
      <c r="BO643" s="62"/>
      <c r="BP643" s="62"/>
      <c r="BQ643" s="62"/>
      <c r="BR643" s="62"/>
      <c r="BS643" s="62"/>
    </row>
    <row r="644" spans="1:71" ht="19.5" customHeight="1" x14ac:dyDescent="0.15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  <c r="BI644" s="62"/>
      <c r="BJ644" s="62"/>
      <c r="BK644" s="62"/>
      <c r="BL644" s="62"/>
      <c r="BM644" s="62"/>
      <c r="BN644" s="62"/>
      <c r="BO644" s="62"/>
      <c r="BP644" s="62"/>
      <c r="BQ644" s="62"/>
      <c r="BR644" s="62"/>
      <c r="BS644" s="62"/>
    </row>
    <row r="645" spans="1:71" ht="19.5" customHeight="1" x14ac:dyDescent="0.1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  <c r="BN645" s="62"/>
      <c r="BO645" s="62"/>
      <c r="BP645" s="62"/>
      <c r="BQ645" s="62"/>
      <c r="BR645" s="62"/>
      <c r="BS645" s="62"/>
    </row>
    <row r="646" spans="1:71" ht="19.5" customHeight="1" x14ac:dyDescent="0.15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  <c r="BI646" s="62"/>
      <c r="BJ646" s="62"/>
      <c r="BK646" s="62"/>
      <c r="BL646" s="62"/>
      <c r="BM646" s="62"/>
      <c r="BN646" s="62"/>
      <c r="BO646" s="62"/>
      <c r="BP646" s="62"/>
      <c r="BQ646" s="62"/>
      <c r="BR646" s="62"/>
      <c r="BS646" s="62"/>
    </row>
    <row r="647" spans="1:71" ht="19.5" customHeight="1" x14ac:dyDescent="0.15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  <c r="BN647" s="62"/>
      <c r="BO647" s="62"/>
      <c r="BP647" s="62"/>
      <c r="BQ647" s="62"/>
      <c r="BR647" s="62"/>
      <c r="BS647" s="62"/>
    </row>
    <row r="648" spans="1:71" ht="19.5" customHeight="1" x14ac:dyDescent="0.15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2"/>
      <c r="BF648" s="62"/>
      <c r="BG648" s="62"/>
      <c r="BH648" s="62"/>
      <c r="BI648" s="62"/>
      <c r="BJ648" s="62"/>
      <c r="BK648" s="62"/>
      <c r="BL648" s="62"/>
      <c r="BM648" s="62"/>
      <c r="BN648" s="62"/>
      <c r="BO648" s="62"/>
      <c r="BP648" s="62"/>
      <c r="BQ648" s="62"/>
      <c r="BR648" s="62"/>
      <c r="BS648" s="62"/>
    </row>
    <row r="649" spans="1:71" ht="19.5" customHeight="1" x14ac:dyDescent="0.15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2"/>
      <c r="BF649" s="62"/>
      <c r="BG649" s="62"/>
      <c r="BH649" s="62"/>
      <c r="BI649" s="62"/>
      <c r="BJ649" s="62"/>
      <c r="BK649" s="62"/>
      <c r="BL649" s="62"/>
      <c r="BM649" s="62"/>
      <c r="BN649" s="62"/>
      <c r="BO649" s="62"/>
      <c r="BP649" s="62"/>
      <c r="BQ649" s="62"/>
      <c r="BR649" s="62"/>
      <c r="BS649" s="62"/>
    </row>
    <row r="650" spans="1:71" ht="19.5" customHeight="1" x14ac:dyDescent="0.15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  <c r="BI650" s="62"/>
      <c r="BJ650" s="62"/>
      <c r="BK650" s="62"/>
      <c r="BL650" s="62"/>
      <c r="BM650" s="62"/>
      <c r="BN650" s="62"/>
      <c r="BO650" s="62"/>
      <c r="BP650" s="62"/>
      <c r="BQ650" s="62"/>
      <c r="BR650" s="62"/>
      <c r="BS650" s="62"/>
    </row>
    <row r="651" spans="1:71" ht="19.5" customHeight="1" x14ac:dyDescent="0.15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  <c r="BI651" s="62"/>
      <c r="BJ651" s="62"/>
      <c r="BK651" s="62"/>
      <c r="BL651" s="62"/>
      <c r="BM651" s="62"/>
      <c r="BN651" s="62"/>
      <c r="BO651" s="62"/>
      <c r="BP651" s="62"/>
      <c r="BQ651" s="62"/>
      <c r="BR651" s="62"/>
      <c r="BS651" s="62"/>
    </row>
    <row r="652" spans="1:71" ht="19.5" customHeight="1" x14ac:dyDescent="0.15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  <c r="BI652" s="62"/>
      <c r="BJ652" s="62"/>
      <c r="BK652" s="62"/>
      <c r="BL652" s="62"/>
      <c r="BM652" s="62"/>
      <c r="BN652" s="62"/>
      <c r="BO652" s="62"/>
      <c r="BP652" s="62"/>
      <c r="BQ652" s="62"/>
      <c r="BR652" s="62"/>
      <c r="BS652" s="62"/>
    </row>
    <row r="653" spans="1:71" ht="19.5" customHeight="1" x14ac:dyDescent="0.15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  <c r="BI653" s="62"/>
      <c r="BJ653" s="62"/>
      <c r="BK653" s="62"/>
      <c r="BL653" s="62"/>
      <c r="BM653" s="62"/>
      <c r="BN653" s="62"/>
      <c r="BO653" s="62"/>
      <c r="BP653" s="62"/>
      <c r="BQ653" s="62"/>
      <c r="BR653" s="62"/>
      <c r="BS653" s="62"/>
    </row>
    <row r="654" spans="1:71" ht="19.5" customHeight="1" x14ac:dyDescent="0.15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  <c r="BI654" s="62"/>
      <c r="BJ654" s="62"/>
      <c r="BK654" s="62"/>
      <c r="BL654" s="62"/>
      <c r="BM654" s="62"/>
      <c r="BN654" s="62"/>
      <c r="BO654" s="62"/>
      <c r="BP654" s="62"/>
      <c r="BQ654" s="62"/>
      <c r="BR654" s="62"/>
      <c r="BS654" s="62"/>
    </row>
    <row r="655" spans="1:71" ht="19.5" customHeight="1" x14ac:dyDescent="0.1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2"/>
      <c r="BF655" s="62"/>
      <c r="BG655" s="62"/>
      <c r="BH655" s="62"/>
      <c r="BI655" s="62"/>
      <c r="BJ655" s="62"/>
      <c r="BK655" s="62"/>
      <c r="BL655" s="62"/>
      <c r="BM655" s="62"/>
      <c r="BN655" s="62"/>
      <c r="BO655" s="62"/>
      <c r="BP655" s="62"/>
      <c r="BQ655" s="62"/>
      <c r="BR655" s="62"/>
      <c r="BS655" s="62"/>
    </row>
    <row r="656" spans="1:71" ht="19.5" customHeight="1" x14ac:dyDescent="0.15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  <c r="BN656" s="62"/>
      <c r="BO656" s="62"/>
      <c r="BP656" s="62"/>
      <c r="BQ656" s="62"/>
      <c r="BR656" s="62"/>
      <c r="BS656" s="62"/>
    </row>
    <row r="657" spans="1:71" ht="19.5" customHeight="1" x14ac:dyDescent="0.15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  <c r="BN657" s="62"/>
      <c r="BO657" s="62"/>
      <c r="BP657" s="62"/>
      <c r="BQ657" s="62"/>
      <c r="BR657" s="62"/>
      <c r="BS657" s="62"/>
    </row>
    <row r="658" spans="1:71" ht="19.5" customHeight="1" x14ac:dyDescent="0.15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  <c r="BN658" s="62"/>
      <c r="BO658" s="62"/>
      <c r="BP658" s="62"/>
      <c r="BQ658" s="62"/>
      <c r="BR658" s="62"/>
      <c r="BS658" s="62"/>
    </row>
    <row r="659" spans="1:71" ht="19.5" customHeight="1" x14ac:dyDescent="0.15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  <c r="BN659" s="62"/>
      <c r="BO659" s="62"/>
      <c r="BP659" s="62"/>
      <c r="BQ659" s="62"/>
      <c r="BR659" s="62"/>
      <c r="BS659" s="62"/>
    </row>
    <row r="660" spans="1:71" ht="19.5" customHeight="1" x14ac:dyDescent="0.15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2"/>
      <c r="BF660" s="62"/>
      <c r="BG660" s="62"/>
      <c r="BH660" s="62"/>
      <c r="BI660" s="62"/>
      <c r="BJ660" s="62"/>
      <c r="BK660" s="62"/>
      <c r="BL660" s="62"/>
      <c r="BM660" s="62"/>
      <c r="BN660" s="62"/>
      <c r="BO660" s="62"/>
      <c r="BP660" s="62"/>
      <c r="BQ660" s="62"/>
      <c r="BR660" s="62"/>
      <c r="BS660" s="62"/>
    </row>
    <row r="661" spans="1:71" ht="19.5" customHeight="1" x14ac:dyDescent="0.15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  <c r="BN661" s="62"/>
      <c r="BO661" s="62"/>
      <c r="BP661" s="62"/>
      <c r="BQ661" s="62"/>
      <c r="BR661" s="62"/>
      <c r="BS661" s="62"/>
    </row>
    <row r="662" spans="1:71" ht="19.5" customHeight="1" x14ac:dyDescent="0.15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  <c r="BP662" s="62"/>
      <c r="BQ662" s="62"/>
      <c r="BR662" s="62"/>
      <c r="BS662" s="62"/>
    </row>
    <row r="663" spans="1:71" ht="19.5" customHeight="1" x14ac:dyDescent="0.15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  <c r="BP663" s="62"/>
      <c r="BQ663" s="62"/>
      <c r="BR663" s="62"/>
      <c r="BS663" s="62"/>
    </row>
    <row r="664" spans="1:71" ht="19.5" customHeight="1" x14ac:dyDescent="0.15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2"/>
      <c r="BF664" s="62"/>
      <c r="BG664" s="62"/>
      <c r="BH664" s="62"/>
      <c r="BI664" s="62"/>
      <c r="BJ664" s="62"/>
      <c r="BK664" s="62"/>
      <c r="BL664" s="62"/>
      <c r="BM664" s="62"/>
      <c r="BN664" s="62"/>
      <c r="BO664" s="62"/>
      <c r="BP664" s="62"/>
      <c r="BQ664" s="62"/>
      <c r="BR664" s="62"/>
      <c r="BS664" s="62"/>
    </row>
    <row r="665" spans="1:71" ht="19.5" customHeight="1" x14ac:dyDescent="0.1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2"/>
      <c r="BF665" s="62"/>
      <c r="BG665" s="62"/>
      <c r="BH665" s="62"/>
      <c r="BI665" s="62"/>
      <c r="BJ665" s="62"/>
      <c r="BK665" s="62"/>
      <c r="BL665" s="62"/>
      <c r="BM665" s="62"/>
      <c r="BN665" s="62"/>
      <c r="BO665" s="62"/>
      <c r="BP665" s="62"/>
      <c r="BQ665" s="62"/>
      <c r="BR665" s="62"/>
      <c r="BS665" s="62"/>
    </row>
    <row r="666" spans="1:71" ht="19.5" customHeight="1" x14ac:dyDescent="0.15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2"/>
      <c r="BF666" s="62"/>
      <c r="BG666" s="62"/>
      <c r="BH666" s="62"/>
      <c r="BI666" s="62"/>
      <c r="BJ666" s="62"/>
      <c r="BK666" s="62"/>
      <c r="BL666" s="62"/>
      <c r="BM666" s="62"/>
      <c r="BN666" s="62"/>
      <c r="BO666" s="62"/>
      <c r="BP666" s="62"/>
      <c r="BQ666" s="62"/>
      <c r="BR666" s="62"/>
      <c r="BS666" s="62"/>
    </row>
    <row r="667" spans="1:71" ht="19.5" customHeight="1" x14ac:dyDescent="0.15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2"/>
      <c r="BF667" s="62"/>
      <c r="BG667" s="62"/>
      <c r="BH667" s="62"/>
      <c r="BI667" s="62"/>
      <c r="BJ667" s="62"/>
      <c r="BK667" s="62"/>
      <c r="BL667" s="62"/>
      <c r="BM667" s="62"/>
      <c r="BN667" s="62"/>
      <c r="BO667" s="62"/>
      <c r="BP667" s="62"/>
      <c r="BQ667" s="62"/>
      <c r="BR667" s="62"/>
      <c r="BS667" s="62"/>
    </row>
    <row r="668" spans="1:71" ht="19.5" customHeight="1" x14ac:dyDescent="0.15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  <c r="BI668" s="62"/>
      <c r="BJ668" s="62"/>
      <c r="BK668" s="62"/>
      <c r="BL668" s="62"/>
      <c r="BM668" s="62"/>
      <c r="BN668" s="62"/>
      <c r="BO668" s="62"/>
      <c r="BP668" s="62"/>
      <c r="BQ668" s="62"/>
      <c r="BR668" s="62"/>
      <c r="BS668" s="62"/>
    </row>
    <row r="669" spans="1:71" ht="19.5" customHeight="1" x14ac:dyDescent="0.15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  <c r="BI669" s="62"/>
      <c r="BJ669" s="62"/>
      <c r="BK669" s="62"/>
      <c r="BL669" s="62"/>
      <c r="BM669" s="62"/>
      <c r="BN669" s="62"/>
      <c r="BO669" s="62"/>
      <c r="BP669" s="62"/>
      <c r="BQ669" s="62"/>
      <c r="BR669" s="62"/>
      <c r="BS669" s="62"/>
    </row>
    <row r="670" spans="1:71" ht="19.5" customHeight="1" x14ac:dyDescent="0.15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  <c r="BI670" s="62"/>
      <c r="BJ670" s="62"/>
      <c r="BK670" s="62"/>
      <c r="BL670" s="62"/>
      <c r="BM670" s="62"/>
      <c r="BN670" s="62"/>
      <c r="BO670" s="62"/>
      <c r="BP670" s="62"/>
      <c r="BQ670" s="62"/>
      <c r="BR670" s="62"/>
      <c r="BS670" s="62"/>
    </row>
    <row r="671" spans="1:71" ht="19.5" customHeight="1" x14ac:dyDescent="0.15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  <c r="BI671" s="62"/>
      <c r="BJ671" s="62"/>
      <c r="BK671" s="62"/>
      <c r="BL671" s="62"/>
      <c r="BM671" s="62"/>
      <c r="BN671" s="62"/>
      <c r="BO671" s="62"/>
      <c r="BP671" s="62"/>
      <c r="BQ671" s="62"/>
      <c r="BR671" s="62"/>
      <c r="BS671" s="62"/>
    </row>
    <row r="672" spans="1:71" ht="19.5" customHeight="1" x14ac:dyDescent="0.15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  <c r="BI672" s="62"/>
      <c r="BJ672" s="62"/>
      <c r="BK672" s="62"/>
      <c r="BL672" s="62"/>
      <c r="BM672" s="62"/>
      <c r="BN672" s="62"/>
      <c r="BO672" s="62"/>
      <c r="BP672" s="62"/>
      <c r="BQ672" s="62"/>
      <c r="BR672" s="62"/>
      <c r="BS672" s="62"/>
    </row>
    <row r="673" spans="1:71" ht="19.5" customHeight="1" x14ac:dyDescent="0.15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  <c r="BI673" s="62"/>
      <c r="BJ673" s="62"/>
      <c r="BK673" s="62"/>
      <c r="BL673" s="62"/>
      <c r="BM673" s="62"/>
      <c r="BN673" s="62"/>
      <c r="BO673" s="62"/>
      <c r="BP673" s="62"/>
      <c r="BQ673" s="62"/>
      <c r="BR673" s="62"/>
      <c r="BS673" s="62"/>
    </row>
    <row r="674" spans="1:71" ht="19.5" customHeight="1" x14ac:dyDescent="0.15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  <c r="BI674" s="62"/>
      <c r="BJ674" s="62"/>
      <c r="BK674" s="62"/>
      <c r="BL674" s="62"/>
      <c r="BM674" s="62"/>
      <c r="BN674" s="62"/>
      <c r="BO674" s="62"/>
      <c r="BP674" s="62"/>
      <c r="BQ674" s="62"/>
      <c r="BR674" s="62"/>
      <c r="BS674" s="62"/>
    </row>
    <row r="675" spans="1:71" ht="19.5" customHeight="1" x14ac:dyDescent="0.1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  <c r="BI675" s="62"/>
      <c r="BJ675" s="62"/>
      <c r="BK675" s="62"/>
      <c r="BL675" s="62"/>
      <c r="BM675" s="62"/>
      <c r="BN675" s="62"/>
      <c r="BO675" s="62"/>
      <c r="BP675" s="62"/>
      <c r="BQ675" s="62"/>
      <c r="BR675" s="62"/>
      <c r="BS675" s="62"/>
    </row>
    <row r="676" spans="1:71" ht="19.5" customHeight="1" x14ac:dyDescent="0.15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  <c r="BI676" s="62"/>
      <c r="BJ676" s="62"/>
      <c r="BK676" s="62"/>
      <c r="BL676" s="62"/>
      <c r="BM676" s="62"/>
      <c r="BN676" s="62"/>
      <c r="BO676" s="62"/>
      <c r="BP676" s="62"/>
      <c r="BQ676" s="62"/>
      <c r="BR676" s="62"/>
      <c r="BS676" s="62"/>
    </row>
    <row r="677" spans="1:71" ht="19.5" customHeight="1" x14ac:dyDescent="0.15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  <c r="BI677" s="62"/>
      <c r="BJ677" s="62"/>
      <c r="BK677" s="62"/>
      <c r="BL677" s="62"/>
      <c r="BM677" s="62"/>
      <c r="BN677" s="62"/>
      <c r="BO677" s="62"/>
      <c r="BP677" s="62"/>
      <c r="BQ677" s="62"/>
      <c r="BR677" s="62"/>
      <c r="BS677" s="62"/>
    </row>
    <row r="678" spans="1:71" ht="19.5" customHeight="1" x14ac:dyDescent="0.15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  <c r="BI678" s="62"/>
      <c r="BJ678" s="62"/>
      <c r="BK678" s="62"/>
      <c r="BL678" s="62"/>
      <c r="BM678" s="62"/>
      <c r="BN678" s="62"/>
      <c r="BO678" s="62"/>
      <c r="BP678" s="62"/>
      <c r="BQ678" s="62"/>
      <c r="BR678" s="62"/>
      <c r="BS678" s="62"/>
    </row>
    <row r="679" spans="1:71" ht="19.5" customHeight="1" x14ac:dyDescent="0.15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  <c r="BI679" s="62"/>
      <c r="BJ679" s="62"/>
      <c r="BK679" s="62"/>
      <c r="BL679" s="62"/>
      <c r="BM679" s="62"/>
      <c r="BN679" s="62"/>
      <c r="BO679" s="62"/>
      <c r="BP679" s="62"/>
      <c r="BQ679" s="62"/>
      <c r="BR679" s="62"/>
      <c r="BS679" s="62"/>
    </row>
    <row r="680" spans="1:71" ht="19.5" customHeight="1" x14ac:dyDescent="0.15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  <c r="BI680" s="62"/>
      <c r="BJ680" s="62"/>
      <c r="BK680" s="62"/>
      <c r="BL680" s="62"/>
      <c r="BM680" s="62"/>
      <c r="BN680" s="62"/>
      <c r="BO680" s="62"/>
      <c r="BP680" s="62"/>
      <c r="BQ680" s="62"/>
      <c r="BR680" s="62"/>
      <c r="BS680" s="62"/>
    </row>
    <row r="681" spans="1:71" ht="19.5" customHeight="1" x14ac:dyDescent="0.15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  <c r="BI681" s="62"/>
      <c r="BJ681" s="62"/>
      <c r="BK681" s="62"/>
      <c r="BL681" s="62"/>
      <c r="BM681" s="62"/>
      <c r="BN681" s="62"/>
      <c r="BO681" s="62"/>
      <c r="BP681" s="62"/>
      <c r="BQ681" s="62"/>
      <c r="BR681" s="62"/>
      <c r="BS681" s="62"/>
    </row>
    <row r="682" spans="1:71" ht="19.5" customHeight="1" x14ac:dyDescent="0.15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  <c r="BI682" s="62"/>
      <c r="BJ682" s="62"/>
      <c r="BK682" s="62"/>
      <c r="BL682" s="62"/>
      <c r="BM682" s="62"/>
      <c r="BN682" s="62"/>
      <c r="BO682" s="62"/>
      <c r="BP682" s="62"/>
      <c r="BQ682" s="62"/>
      <c r="BR682" s="62"/>
      <c r="BS682" s="62"/>
    </row>
    <row r="683" spans="1:71" ht="19.5" customHeight="1" x14ac:dyDescent="0.15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  <c r="BI683" s="62"/>
      <c r="BJ683" s="62"/>
      <c r="BK683" s="62"/>
      <c r="BL683" s="62"/>
      <c r="BM683" s="62"/>
      <c r="BN683" s="62"/>
      <c r="BO683" s="62"/>
      <c r="BP683" s="62"/>
      <c r="BQ683" s="62"/>
      <c r="BR683" s="62"/>
      <c r="BS683" s="62"/>
    </row>
    <row r="684" spans="1:71" ht="19.5" customHeight="1" x14ac:dyDescent="0.15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  <c r="BI684" s="62"/>
      <c r="BJ684" s="62"/>
      <c r="BK684" s="62"/>
      <c r="BL684" s="62"/>
      <c r="BM684" s="62"/>
      <c r="BN684" s="62"/>
      <c r="BO684" s="62"/>
      <c r="BP684" s="62"/>
      <c r="BQ684" s="62"/>
      <c r="BR684" s="62"/>
      <c r="BS684" s="62"/>
    </row>
    <row r="685" spans="1:71" ht="19.5" customHeight="1" x14ac:dyDescent="0.1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  <c r="BN685" s="62"/>
      <c r="BO685" s="62"/>
      <c r="BP685" s="62"/>
      <c r="BQ685" s="62"/>
      <c r="BR685" s="62"/>
      <c r="BS685" s="62"/>
    </row>
    <row r="686" spans="1:71" ht="19.5" customHeight="1" x14ac:dyDescent="0.15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  <c r="BN686" s="62"/>
      <c r="BO686" s="62"/>
      <c r="BP686" s="62"/>
      <c r="BQ686" s="62"/>
      <c r="BR686" s="62"/>
      <c r="BS686" s="62"/>
    </row>
    <row r="687" spans="1:71" ht="19.5" customHeight="1" x14ac:dyDescent="0.15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  <c r="BN687" s="62"/>
      <c r="BO687" s="62"/>
      <c r="BP687" s="62"/>
      <c r="BQ687" s="62"/>
      <c r="BR687" s="62"/>
      <c r="BS687" s="62"/>
    </row>
    <row r="688" spans="1:71" ht="19.5" customHeight="1" x14ac:dyDescent="0.15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  <c r="BN688" s="62"/>
      <c r="BO688" s="62"/>
      <c r="BP688" s="62"/>
      <c r="BQ688" s="62"/>
      <c r="BR688" s="62"/>
      <c r="BS688" s="62"/>
    </row>
    <row r="689" spans="1:71" ht="19.5" customHeight="1" x14ac:dyDescent="0.15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  <c r="BN689" s="62"/>
      <c r="BO689" s="62"/>
      <c r="BP689" s="62"/>
      <c r="BQ689" s="62"/>
      <c r="BR689" s="62"/>
      <c r="BS689" s="62"/>
    </row>
    <row r="690" spans="1:71" ht="19.5" customHeight="1" x14ac:dyDescent="0.15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  <c r="BP690" s="62"/>
      <c r="BQ690" s="62"/>
      <c r="BR690" s="62"/>
      <c r="BS690" s="62"/>
    </row>
    <row r="691" spans="1:71" ht="19.5" customHeight="1" x14ac:dyDescent="0.15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  <c r="BP691" s="62"/>
      <c r="BQ691" s="62"/>
      <c r="BR691" s="62"/>
      <c r="BS691" s="62"/>
    </row>
    <row r="692" spans="1:71" ht="19.5" customHeight="1" x14ac:dyDescent="0.15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  <c r="BP692" s="62"/>
      <c r="BQ692" s="62"/>
      <c r="BR692" s="62"/>
      <c r="BS692" s="62"/>
    </row>
    <row r="693" spans="1:71" ht="19.5" customHeight="1" x14ac:dyDescent="0.15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  <c r="BN693" s="62"/>
      <c r="BO693" s="62"/>
      <c r="BP693" s="62"/>
      <c r="BQ693" s="62"/>
      <c r="BR693" s="62"/>
      <c r="BS693" s="62"/>
    </row>
    <row r="694" spans="1:71" ht="19.5" customHeight="1" x14ac:dyDescent="0.15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  <c r="BN694" s="62"/>
      <c r="BO694" s="62"/>
      <c r="BP694" s="62"/>
      <c r="BQ694" s="62"/>
      <c r="BR694" s="62"/>
      <c r="BS694" s="62"/>
    </row>
    <row r="695" spans="1:71" ht="19.5" customHeight="1" x14ac:dyDescent="0.1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  <c r="BN695" s="62"/>
      <c r="BO695" s="62"/>
      <c r="BP695" s="62"/>
      <c r="BQ695" s="62"/>
      <c r="BR695" s="62"/>
      <c r="BS695" s="62"/>
    </row>
    <row r="696" spans="1:71" ht="19.5" customHeight="1" x14ac:dyDescent="0.15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  <c r="BN696" s="62"/>
      <c r="BO696" s="62"/>
      <c r="BP696" s="62"/>
      <c r="BQ696" s="62"/>
      <c r="BR696" s="62"/>
      <c r="BS696" s="62"/>
    </row>
    <row r="697" spans="1:71" ht="19.5" customHeight="1" x14ac:dyDescent="0.15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  <c r="BN697" s="62"/>
      <c r="BO697" s="62"/>
      <c r="BP697" s="62"/>
      <c r="BQ697" s="62"/>
      <c r="BR697" s="62"/>
      <c r="BS697" s="62"/>
    </row>
    <row r="698" spans="1:71" ht="19.5" customHeight="1" x14ac:dyDescent="0.15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  <c r="BI698" s="62"/>
      <c r="BJ698" s="62"/>
      <c r="BK698" s="62"/>
      <c r="BL698" s="62"/>
      <c r="BM698" s="62"/>
      <c r="BN698" s="62"/>
      <c r="BO698" s="62"/>
      <c r="BP698" s="62"/>
      <c r="BQ698" s="62"/>
      <c r="BR698" s="62"/>
      <c r="BS698" s="62"/>
    </row>
    <row r="699" spans="1:71" ht="19.5" customHeight="1" x14ac:dyDescent="0.15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  <c r="BI699" s="62"/>
      <c r="BJ699" s="62"/>
      <c r="BK699" s="62"/>
      <c r="BL699" s="62"/>
      <c r="BM699" s="62"/>
      <c r="BN699" s="62"/>
      <c r="BO699" s="62"/>
      <c r="BP699" s="62"/>
      <c r="BQ699" s="62"/>
      <c r="BR699" s="62"/>
      <c r="BS699" s="62"/>
    </row>
    <row r="700" spans="1:71" ht="19.5" customHeight="1" x14ac:dyDescent="0.15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  <c r="BI700" s="62"/>
      <c r="BJ700" s="62"/>
      <c r="BK700" s="62"/>
      <c r="BL700" s="62"/>
      <c r="BM700" s="62"/>
      <c r="BN700" s="62"/>
      <c r="BO700" s="62"/>
      <c r="BP700" s="62"/>
      <c r="BQ700" s="62"/>
      <c r="BR700" s="62"/>
      <c r="BS700" s="62"/>
    </row>
    <row r="701" spans="1:71" ht="19.5" customHeight="1" x14ac:dyDescent="0.15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  <c r="BI701" s="62"/>
      <c r="BJ701" s="62"/>
      <c r="BK701" s="62"/>
      <c r="BL701" s="62"/>
      <c r="BM701" s="62"/>
      <c r="BN701" s="62"/>
      <c r="BO701" s="62"/>
      <c r="BP701" s="62"/>
      <c r="BQ701" s="62"/>
      <c r="BR701" s="62"/>
      <c r="BS701" s="62"/>
    </row>
    <row r="702" spans="1:71" ht="19.5" customHeight="1" x14ac:dyDescent="0.15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  <c r="BI702" s="62"/>
      <c r="BJ702" s="62"/>
      <c r="BK702" s="62"/>
      <c r="BL702" s="62"/>
      <c r="BM702" s="62"/>
      <c r="BN702" s="62"/>
      <c r="BO702" s="62"/>
      <c r="BP702" s="62"/>
      <c r="BQ702" s="62"/>
      <c r="BR702" s="62"/>
      <c r="BS702" s="62"/>
    </row>
    <row r="703" spans="1:71" ht="19.5" customHeight="1" x14ac:dyDescent="0.15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  <c r="BI703" s="62"/>
      <c r="BJ703" s="62"/>
      <c r="BK703" s="62"/>
      <c r="BL703" s="62"/>
      <c r="BM703" s="62"/>
      <c r="BN703" s="62"/>
      <c r="BO703" s="62"/>
      <c r="BP703" s="62"/>
      <c r="BQ703" s="62"/>
      <c r="BR703" s="62"/>
      <c r="BS703" s="62"/>
    </row>
    <row r="704" spans="1:71" ht="19.5" customHeight="1" x14ac:dyDescent="0.15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  <c r="BI704" s="62"/>
      <c r="BJ704" s="62"/>
      <c r="BK704" s="62"/>
      <c r="BL704" s="62"/>
      <c r="BM704" s="62"/>
      <c r="BN704" s="62"/>
      <c r="BO704" s="62"/>
      <c r="BP704" s="62"/>
      <c r="BQ704" s="62"/>
      <c r="BR704" s="62"/>
      <c r="BS704" s="62"/>
    </row>
    <row r="705" spans="1:71" ht="19.5" customHeight="1" x14ac:dyDescent="0.1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  <c r="BI705" s="62"/>
      <c r="BJ705" s="62"/>
      <c r="BK705" s="62"/>
      <c r="BL705" s="62"/>
      <c r="BM705" s="62"/>
      <c r="BN705" s="62"/>
      <c r="BO705" s="62"/>
      <c r="BP705" s="62"/>
      <c r="BQ705" s="62"/>
      <c r="BR705" s="62"/>
      <c r="BS705" s="62"/>
    </row>
    <row r="706" spans="1:71" ht="19.5" customHeight="1" x14ac:dyDescent="0.15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  <c r="BI706" s="62"/>
      <c r="BJ706" s="62"/>
      <c r="BK706" s="62"/>
      <c r="BL706" s="62"/>
      <c r="BM706" s="62"/>
      <c r="BN706" s="62"/>
      <c r="BO706" s="62"/>
      <c r="BP706" s="62"/>
      <c r="BQ706" s="62"/>
      <c r="BR706" s="62"/>
      <c r="BS706" s="62"/>
    </row>
    <row r="707" spans="1:71" ht="19.5" customHeight="1" x14ac:dyDescent="0.15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  <c r="BI707" s="62"/>
      <c r="BJ707" s="62"/>
      <c r="BK707" s="62"/>
      <c r="BL707" s="62"/>
      <c r="BM707" s="62"/>
      <c r="BN707" s="62"/>
      <c r="BO707" s="62"/>
      <c r="BP707" s="62"/>
      <c r="BQ707" s="62"/>
      <c r="BR707" s="62"/>
      <c r="BS707" s="62"/>
    </row>
    <row r="708" spans="1:71" ht="19.5" customHeight="1" x14ac:dyDescent="0.15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  <c r="BI708" s="62"/>
      <c r="BJ708" s="62"/>
      <c r="BK708" s="62"/>
      <c r="BL708" s="62"/>
      <c r="BM708" s="62"/>
      <c r="BN708" s="62"/>
      <c r="BO708" s="62"/>
      <c r="BP708" s="62"/>
      <c r="BQ708" s="62"/>
      <c r="BR708" s="62"/>
      <c r="BS708" s="62"/>
    </row>
    <row r="709" spans="1:71" ht="19.5" customHeight="1" x14ac:dyDescent="0.15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  <c r="BI709" s="62"/>
      <c r="BJ709" s="62"/>
      <c r="BK709" s="62"/>
      <c r="BL709" s="62"/>
      <c r="BM709" s="62"/>
      <c r="BN709" s="62"/>
      <c r="BO709" s="62"/>
      <c r="BP709" s="62"/>
      <c r="BQ709" s="62"/>
      <c r="BR709" s="62"/>
      <c r="BS709" s="62"/>
    </row>
    <row r="710" spans="1:71" ht="19.5" customHeight="1" x14ac:dyDescent="0.15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  <c r="BI710" s="62"/>
      <c r="BJ710" s="62"/>
      <c r="BK710" s="62"/>
      <c r="BL710" s="62"/>
      <c r="BM710" s="62"/>
      <c r="BN710" s="62"/>
      <c r="BO710" s="62"/>
      <c r="BP710" s="62"/>
      <c r="BQ710" s="62"/>
      <c r="BR710" s="62"/>
      <c r="BS710" s="62"/>
    </row>
    <row r="711" spans="1:71" ht="19.5" customHeight="1" x14ac:dyDescent="0.15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  <c r="BI711" s="62"/>
      <c r="BJ711" s="62"/>
      <c r="BK711" s="62"/>
      <c r="BL711" s="62"/>
      <c r="BM711" s="62"/>
      <c r="BN711" s="62"/>
      <c r="BO711" s="62"/>
      <c r="BP711" s="62"/>
      <c r="BQ711" s="62"/>
      <c r="BR711" s="62"/>
      <c r="BS711" s="62"/>
    </row>
    <row r="712" spans="1:71" ht="19.5" customHeight="1" x14ac:dyDescent="0.15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  <c r="BI712" s="62"/>
      <c r="BJ712" s="62"/>
      <c r="BK712" s="62"/>
      <c r="BL712" s="62"/>
      <c r="BM712" s="62"/>
      <c r="BN712" s="62"/>
      <c r="BO712" s="62"/>
      <c r="BP712" s="62"/>
      <c r="BQ712" s="62"/>
      <c r="BR712" s="62"/>
      <c r="BS712" s="62"/>
    </row>
    <row r="713" spans="1:71" ht="19.5" customHeight="1" x14ac:dyDescent="0.15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  <c r="BI713" s="62"/>
      <c r="BJ713" s="62"/>
      <c r="BK713" s="62"/>
      <c r="BL713" s="62"/>
      <c r="BM713" s="62"/>
      <c r="BN713" s="62"/>
      <c r="BO713" s="62"/>
      <c r="BP713" s="62"/>
      <c r="BQ713" s="62"/>
      <c r="BR713" s="62"/>
      <c r="BS713" s="62"/>
    </row>
    <row r="714" spans="1:71" ht="19.5" customHeight="1" x14ac:dyDescent="0.15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  <c r="BI714" s="62"/>
      <c r="BJ714" s="62"/>
      <c r="BK714" s="62"/>
      <c r="BL714" s="62"/>
      <c r="BM714" s="62"/>
      <c r="BN714" s="62"/>
      <c r="BO714" s="62"/>
      <c r="BP714" s="62"/>
      <c r="BQ714" s="62"/>
      <c r="BR714" s="62"/>
      <c r="BS714" s="62"/>
    </row>
    <row r="715" spans="1:71" ht="19.5" customHeight="1" x14ac:dyDescent="0.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  <c r="BI715" s="62"/>
      <c r="BJ715" s="62"/>
      <c r="BK715" s="62"/>
      <c r="BL715" s="62"/>
      <c r="BM715" s="62"/>
      <c r="BN715" s="62"/>
      <c r="BO715" s="62"/>
      <c r="BP715" s="62"/>
      <c r="BQ715" s="62"/>
      <c r="BR715" s="62"/>
      <c r="BS715" s="62"/>
    </row>
    <row r="716" spans="1:71" ht="19.5" customHeight="1" x14ac:dyDescent="0.15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  <c r="BN716" s="62"/>
      <c r="BO716" s="62"/>
      <c r="BP716" s="62"/>
      <c r="BQ716" s="62"/>
      <c r="BR716" s="62"/>
      <c r="BS716" s="62"/>
    </row>
    <row r="717" spans="1:71" ht="19.5" customHeight="1" x14ac:dyDescent="0.15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  <c r="BI717" s="62"/>
      <c r="BJ717" s="62"/>
      <c r="BK717" s="62"/>
      <c r="BL717" s="62"/>
      <c r="BM717" s="62"/>
      <c r="BN717" s="62"/>
      <c r="BO717" s="62"/>
      <c r="BP717" s="62"/>
      <c r="BQ717" s="62"/>
      <c r="BR717" s="62"/>
      <c r="BS717" s="62"/>
    </row>
    <row r="718" spans="1:71" ht="19.5" customHeight="1" x14ac:dyDescent="0.15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  <c r="BI718" s="62"/>
      <c r="BJ718" s="62"/>
      <c r="BK718" s="62"/>
      <c r="BL718" s="62"/>
      <c r="BM718" s="62"/>
      <c r="BN718" s="62"/>
      <c r="BO718" s="62"/>
      <c r="BP718" s="62"/>
      <c r="BQ718" s="62"/>
      <c r="BR718" s="62"/>
      <c r="BS718" s="62"/>
    </row>
    <row r="719" spans="1:71" ht="19.5" customHeight="1" x14ac:dyDescent="0.15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  <c r="BN719" s="62"/>
      <c r="BO719" s="62"/>
      <c r="BP719" s="62"/>
      <c r="BQ719" s="62"/>
      <c r="BR719" s="62"/>
      <c r="BS719" s="62"/>
    </row>
    <row r="720" spans="1:71" ht="19.5" customHeight="1" x14ac:dyDescent="0.15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  <c r="BN720" s="62"/>
      <c r="BO720" s="62"/>
      <c r="BP720" s="62"/>
      <c r="BQ720" s="62"/>
      <c r="BR720" s="62"/>
      <c r="BS720" s="62"/>
    </row>
    <row r="721" spans="1:71" ht="19.5" customHeight="1" x14ac:dyDescent="0.15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  <c r="BN721" s="62"/>
      <c r="BO721" s="62"/>
      <c r="BP721" s="62"/>
      <c r="BQ721" s="62"/>
      <c r="BR721" s="62"/>
      <c r="BS721" s="62"/>
    </row>
    <row r="722" spans="1:71" ht="19.5" customHeight="1" x14ac:dyDescent="0.15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  <c r="BN722" s="62"/>
      <c r="BO722" s="62"/>
      <c r="BP722" s="62"/>
      <c r="BQ722" s="62"/>
      <c r="BR722" s="62"/>
      <c r="BS722" s="62"/>
    </row>
    <row r="723" spans="1:71" ht="19.5" customHeight="1" x14ac:dyDescent="0.15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  <c r="BI723" s="62"/>
      <c r="BJ723" s="62"/>
      <c r="BK723" s="62"/>
      <c r="BL723" s="62"/>
      <c r="BM723" s="62"/>
      <c r="BN723" s="62"/>
      <c r="BO723" s="62"/>
      <c r="BP723" s="62"/>
      <c r="BQ723" s="62"/>
      <c r="BR723" s="62"/>
      <c r="BS723" s="62"/>
    </row>
    <row r="724" spans="1:71" ht="19.5" customHeight="1" x14ac:dyDescent="0.15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  <c r="BI724" s="62"/>
      <c r="BJ724" s="62"/>
      <c r="BK724" s="62"/>
      <c r="BL724" s="62"/>
      <c r="BM724" s="62"/>
      <c r="BN724" s="62"/>
      <c r="BO724" s="62"/>
      <c r="BP724" s="62"/>
      <c r="BQ724" s="62"/>
      <c r="BR724" s="62"/>
      <c r="BS724" s="62"/>
    </row>
    <row r="725" spans="1:71" ht="19.5" customHeight="1" x14ac:dyDescent="0.1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  <c r="BI725" s="62"/>
      <c r="BJ725" s="62"/>
      <c r="BK725" s="62"/>
      <c r="BL725" s="62"/>
      <c r="BM725" s="62"/>
      <c r="BN725" s="62"/>
      <c r="BO725" s="62"/>
      <c r="BP725" s="62"/>
      <c r="BQ725" s="62"/>
      <c r="BR725" s="62"/>
      <c r="BS725" s="62"/>
    </row>
    <row r="726" spans="1:71" ht="19.5" customHeight="1" x14ac:dyDescent="0.15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  <c r="BI726" s="62"/>
      <c r="BJ726" s="62"/>
      <c r="BK726" s="62"/>
      <c r="BL726" s="62"/>
      <c r="BM726" s="62"/>
      <c r="BN726" s="62"/>
      <c r="BO726" s="62"/>
      <c r="BP726" s="62"/>
      <c r="BQ726" s="62"/>
      <c r="BR726" s="62"/>
      <c r="BS726" s="62"/>
    </row>
    <row r="727" spans="1:71" ht="19.5" customHeight="1" x14ac:dyDescent="0.15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  <c r="BI727" s="62"/>
      <c r="BJ727" s="62"/>
      <c r="BK727" s="62"/>
      <c r="BL727" s="62"/>
      <c r="BM727" s="62"/>
      <c r="BN727" s="62"/>
      <c r="BO727" s="62"/>
      <c r="BP727" s="62"/>
      <c r="BQ727" s="62"/>
      <c r="BR727" s="62"/>
      <c r="BS727" s="62"/>
    </row>
    <row r="728" spans="1:71" ht="19.5" customHeight="1" x14ac:dyDescent="0.15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  <c r="BI728" s="62"/>
      <c r="BJ728" s="62"/>
      <c r="BK728" s="62"/>
      <c r="BL728" s="62"/>
      <c r="BM728" s="62"/>
      <c r="BN728" s="62"/>
      <c r="BO728" s="62"/>
      <c r="BP728" s="62"/>
      <c r="BQ728" s="62"/>
      <c r="BR728" s="62"/>
      <c r="BS728" s="62"/>
    </row>
    <row r="729" spans="1:71" ht="19.5" customHeight="1" x14ac:dyDescent="0.15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  <c r="BI729" s="62"/>
      <c r="BJ729" s="62"/>
      <c r="BK729" s="62"/>
      <c r="BL729" s="62"/>
      <c r="BM729" s="62"/>
      <c r="BN729" s="62"/>
      <c r="BO729" s="62"/>
      <c r="BP729" s="62"/>
      <c r="BQ729" s="62"/>
      <c r="BR729" s="62"/>
      <c r="BS729" s="62"/>
    </row>
    <row r="730" spans="1:71" ht="19.5" customHeight="1" x14ac:dyDescent="0.15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  <c r="BI730" s="62"/>
      <c r="BJ730" s="62"/>
      <c r="BK730" s="62"/>
      <c r="BL730" s="62"/>
      <c r="BM730" s="62"/>
      <c r="BN730" s="62"/>
      <c r="BO730" s="62"/>
      <c r="BP730" s="62"/>
      <c r="BQ730" s="62"/>
      <c r="BR730" s="62"/>
      <c r="BS730" s="62"/>
    </row>
    <row r="731" spans="1:71" ht="19.5" customHeight="1" x14ac:dyDescent="0.15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  <c r="BI731" s="62"/>
      <c r="BJ731" s="62"/>
      <c r="BK731" s="62"/>
      <c r="BL731" s="62"/>
      <c r="BM731" s="62"/>
      <c r="BN731" s="62"/>
      <c r="BO731" s="62"/>
      <c r="BP731" s="62"/>
      <c r="BQ731" s="62"/>
      <c r="BR731" s="62"/>
      <c r="BS731" s="62"/>
    </row>
    <row r="732" spans="1:71" ht="19.5" customHeight="1" x14ac:dyDescent="0.15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  <c r="BI732" s="62"/>
      <c r="BJ732" s="62"/>
      <c r="BK732" s="62"/>
      <c r="BL732" s="62"/>
      <c r="BM732" s="62"/>
      <c r="BN732" s="62"/>
      <c r="BO732" s="62"/>
      <c r="BP732" s="62"/>
      <c r="BQ732" s="62"/>
      <c r="BR732" s="62"/>
      <c r="BS732" s="62"/>
    </row>
    <row r="733" spans="1:71" ht="19.5" customHeight="1" x14ac:dyDescent="0.15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  <c r="BI733" s="62"/>
      <c r="BJ733" s="62"/>
      <c r="BK733" s="62"/>
      <c r="BL733" s="62"/>
      <c r="BM733" s="62"/>
      <c r="BN733" s="62"/>
      <c r="BO733" s="62"/>
      <c r="BP733" s="62"/>
      <c r="BQ733" s="62"/>
      <c r="BR733" s="62"/>
      <c r="BS733" s="62"/>
    </row>
    <row r="734" spans="1:71" ht="19.5" customHeight="1" x14ac:dyDescent="0.15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  <c r="BI734" s="62"/>
      <c r="BJ734" s="62"/>
      <c r="BK734" s="62"/>
      <c r="BL734" s="62"/>
      <c r="BM734" s="62"/>
      <c r="BN734" s="62"/>
      <c r="BO734" s="62"/>
      <c r="BP734" s="62"/>
      <c r="BQ734" s="62"/>
      <c r="BR734" s="62"/>
      <c r="BS734" s="62"/>
    </row>
    <row r="735" spans="1:71" ht="19.5" customHeight="1" x14ac:dyDescent="0.1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  <c r="BI735" s="62"/>
      <c r="BJ735" s="62"/>
      <c r="BK735" s="62"/>
      <c r="BL735" s="62"/>
      <c r="BM735" s="62"/>
      <c r="BN735" s="62"/>
      <c r="BO735" s="62"/>
      <c r="BP735" s="62"/>
      <c r="BQ735" s="62"/>
      <c r="BR735" s="62"/>
      <c r="BS735" s="62"/>
    </row>
    <row r="736" spans="1:71" ht="19.5" customHeight="1" x14ac:dyDescent="0.15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  <c r="BI736" s="62"/>
      <c r="BJ736" s="62"/>
      <c r="BK736" s="62"/>
      <c r="BL736" s="62"/>
      <c r="BM736" s="62"/>
      <c r="BN736" s="62"/>
      <c r="BO736" s="62"/>
      <c r="BP736" s="62"/>
      <c r="BQ736" s="62"/>
      <c r="BR736" s="62"/>
      <c r="BS736" s="62"/>
    </row>
    <row r="737" spans="1:71" ht="19.5" customHeight="1" x14ac:dyDescent="0.15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  <c r="BI737" s="62"/>
      <c r="BJ737" s="62"/>
      <c r="BK737" s="62"/>
      <c r="BL737" s="62"/>
      <c r="BM737" s="62"/>
      <c r="BN737" s="62"/>
      <c r="BO737" s="62"/>
      <c r="BP737" s="62"/>
      <c r="BQ737" s="62"/>
      <c r="BR737" s="62"/>
      <c r="BS737" s="62"/>
    </row>
    <row r="738" spans="1:71" ht="19.5" customHeight="1" x14ac:dyDescent="0.15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  <c r="BI738" s="62"/>
      <c r="BJ738" s="62"/>
      <c r="BK738" s="62"/>
      <c r="BL738" s="62"/>
      <c r="BM738" s="62"/>
      <c r="BN738" s="62"/>
      <c r="BO738" s="62"/>
      <c r="BP738" s="62"/>
      <c r="BQ738" s="62"/>
      <c r="BR738" s="62"/>
      <c r="BS738" s="62"/>
    </row>
    <row r="739" spans="1:71" ht="19.5" customHeight="1" x14ac:dyDescent="0.15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  <c r="BI739" s="62"/>
      <c r="BJ739" s="62"/>
      <c r="BK739" s="62"/>
      <c r="BL739" s="62"/>
      <c r="BM739" s="62"/>
      <c r="BN739" s="62"/>
      <c r="BO739" s="62"/>
      <c r="BP739" s="62"/>
      <c r="BQ739" s="62"/>
      <c r="BR739" s="62"/>
      <c r="BS739" s="62"/>
    </row>
    <row r="740" spans="1:71" ht="19.5" customHeight="1" x14ac:dyDescent="0.15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  <c r="BN740" s="62"/>
      <c r="BO740" s="62"/>
      <c r="BP740" s="62"/>
      <c r="BQ740" s="62"/>
      <c r="BR740" s="62"/>
      <c r="BS740" s="62"/>
    </row>
    <row r="741" spans="1:71" ht="19.5" customHeight="1" x14ac:dyDescent="0.15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  <c r="BI741" s="62"/>
      <c r="BJ741" s="62"/>
      <c r="BK741" s="62"/>
      <c r="BL741" s="62"/>
      <c r="BM741" s="62"/>
      <c r="BN741" s="62"/>
      <c r="BO741" s="62"/>
      <c r="BP741" s="62"/>
      <c r="BQ741" s="62"/>
      <c r="BR741" s="62"/>
      <c r="BS741" s="62"/>
    </row>
    <row r="742" spans="1:71" ht="19.5" customHeight="1" x14ac:dyDescent="0.15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  <c r="BI742" s="62"/>
      <c r="BJ742" s="62"/>
      <c r="BK742" s="62"/>
      <c r="BL742" s="62"/>
      <c r="BM742" s="62"/>
      <c r="BN742" s="62"/>
      <c r="BO742" s="62"/>
      <c r="BP742" s="62"/>
      <c r="BQ742" s="62"/>
      <c r="BR742" s="62"/>
      <c r="BS742" s="62"/>
    </row>
    <row r="743" spans="1:71" ht="19.5" customHeight="1" x14ac:dyDescent="0.15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  <c r="BI743" s="62"/>
      <c r="BJ743" s="62"/>
      <c r="BK743" s="62"/>
      <c r="BL743" s="62"/>
      <c r="BM743" s="62"/>
      <c r="BN743" s="62"/>
      <c r="BO743" s="62"/>
      <c r="BP743" s="62"/>
      <c r="BQ743" s="62"/>
      <c r="BR743" s="62"/>
      <c r="BS743" s="62"/>
    </row>
    <row r="744" spans="1:71" ht="19.5" customHeight="1" x14ac:dyDescent="0.15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  <c r="BI744" s="62"/>
      <c r="BJ744" s="62"/>
      <c r="BK744" s="62"/>
      <c r="BL744" s="62"/>
      <c r="BM744" s="62"/>
      <c r="BN744" s="62"/>
      <c r="BO744" s="62"/>
      <c r="BP744" s="62"/>
      <c r="BQ744" s="62"/>
      <c r="BR744" s="62"/>
      <c r="BS744" s="62"/>
    </row>
    <row r="745" spans="1:71" ht="19.5" customHeight="1" x14ac:dyDescent="0.1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  <c r="BI745" s="62"/>
      <c r="BJ745" s="62"/>
      <c r="BK745" s="62"/>
      <c r="BL745" s="62"/>
      <c r="BM745" s="62"/>
      <c r="BN745" s="62"/>
      <c r="BO745" s="62"/>
      <c r="BP745" s="62"/>
      <c r="BQ745" s="62"/>
      <c r="BR745" s="62"/>
      <c r="BS745" s="62"/>
    </row>
    <row r="746" spans="1:71" ht="19.5" customHeight="1" x14ac:dyDescent="0.15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  <c r="BI746" s="62"/>
      <c r="BJ746" s="62"/>
      <c r="BK746" s="62"/>
      <c r="BL746" s="62"/>
      <c r="BM746" s="62"/>
      <c r="BN746" s="62"/>
      <c r="BO746" s="62"/>
      <c r="BP746" s="62"/>
      <c r="BQ746" s="62"/>
      <c r="BR746" s="62"/>
      <c r="BS746" s="62"/>
    </row>
    <row r="747" spans="1:71" ht="19.5" customHeight="1" x14ac:dyDescent="0.15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  <c r="BI747" s="62"/>
      <c r="BJ747" s="62"/>
      <c r="BK747" s="62"/>
      <c r="BL747" s="62"/>
      <c r="BM747" s="62"/>
      <c r="BN747" s="62"/>
      <c r="BO747" s="62"/>
      <c r="BP747" s="62"/>
      <c r="BQ747" s="62"/>
      <c r="BR747" s="62"/>
      <c r="BS747" s="62"/>
    </row>
    <row r="748" spans="1:71" ht="19.5" customHeight="1" x14ac:dyDescent="0.15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  <c r="BN748" s="62"/>
      <c r="BO748" s="62"/>
      <c r="BP748" s="62"/>
      <c r="BQ748" s="62"/>
      <c r="BR748" s="62"/>
      <c r="BS748" s="62"/>
    </row>
    <row r="749" spans="1:71" ht="19.5" customHeight="1" x14ac:dyDescent="0.15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  <c r="BN749" s="62"/>
      <c r="BO749" s="62"/>
      <c r="BP749" s="62"/>
      <c r="BQ749" s="62"/>
      <c r="BR749" s="62"/>
      <c r="BS749" s="62"/>
    </row>
    <row r="750" spans="1:71" ht="19.5" customHeight="1" x14ac:dyDescent="0.15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  <c r="BN750" s="62"/>
      <c r="BO750" s="62"/>
      <c r="BP750" s="62"/>
      <c r="BQ750" s="62"/>
      <c r="BR750" s="62"/>
      <c r="BS750" s="62"/>
    </row>
    <row r="751" spans="1:71" ht="19.5" customHeight="1" x14ac:dyDescent="0.15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  <c r="BI751" s="62"/>
      <c r="BJ751" s="62"/>
      <c r="BK751" s="62"/>
      <c r="BL751" s="62"/>
      <c r="BM751" s="62"/>
      <c r="BN751" s="62"/>
      <c r="BO751" s="62"/>
      <c r="BP751" s="62"/>
      <c r="BQ751" s="62"/>
      <c r="BR751" s="62"/>
      <c r="BS751" s="62"/>
    </row>
    <row r="752" spans="1:71" ht="19.5" customHeight="1" x14ac:dyDescent="0.15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  <c r="BI752" s="62"/>
      <c r="BJ752" s="62"/>
      <c r="BK752" s="62"/>
      <c r="BL752" s="62"/>
      <c r="BM752" s="62"/>
      <c r="BN752" s="62"/>
      <c r="BO752" s="62"/>
      <c r="BP752" s="62"/>
      <c r="BQ752" s="62"/>
      <c r="BR752" s="62"/>
      <c r="BS752" s="62"/>
    </row>
    <row r="753" spans="1:71" ht="19.5" customHeight="1" x14ac:dyDescent="0.15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  <c r="BI753" s="62"/>
      <c r="BJ753" s="62"/>
      <c r="BK753" s="62"/>
      <c r="BL753" s="62"/>
      <c r="BM753" s="62"/>
      <c r="BN753" s="62"/>
      <c r="BO753" s="62"/>
      <c r="BP753" s="62"/>
      <c r="BQ753" s="62"/>
      <c r="BR753" s="62"/>
      <c r="BS753" s="62"/>
    </row>
    <row r="754" spans="1:71" ht="19.5" customHeight="1" x14ac:dyDescent="0.15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2"/>
      <c r="BF754" s="62"/>
      <c r="BG754" s="62"/>
      <c r="BH754" s="62"/>
      <c r="BI754" s="62"/>
      <c r="BJ754" s="62"/>
      <c r="BK754" s="62"/>
      <c r="BL754" s="62"/>
      <c r="BM754" s="62"/>
      <c r="BN754" s="62"/>
      <c r="BO754" s="62"/>
      <c r="BP754" s="62"/>
      <c r="BQ754" s="62"/>
      <c r="BR754" s="62"/>
      <c r="BS754" s="62"/>
    </row>
    <row r="755" spans="1:71" ht="19.5" customHeight="1" x14ac:dyDescent="0.1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2"/>
      <c r="BF755" s="62"/>
      <c r="BG755" s="62"/>
      <c r="BH755" s="62"/>
      <c r="BI755" s="62"/>
      <c r="BJ755" s="62"/>
      <c r="BK755" s="62"/>
      <c r="BL755" s="62"/>
      <c r="BM755" s="62"/>
      <c r="BN755" s="62"/>
      <c r="BO755" s="62"/>
      <c r="BP755" s="62"/>
      <c r="BQ755" s="62"/>
      <c r="BR755" s="62"/>
      <c r="BS755" s="62"/>
    </row>
    <row r="756" spans="1:71" ht="19.5" customHeight="1" x14ac:dyDescent="0.15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2"/>
      <c r="BF756" s="62"/>
      <c r="BG756" s="62"/>
      <c r="BH756" s="62"/>
      <c r="BI756" s="62"/>
      <c r="BJ756" s="62"/>
      <c r="BK756" s="62"/>
      <c r="BL756" s="62"/>
      <c r="BM756" s="62"/>
      <c r="BN756" s="62"/>
      <c r="BO756" s="62"/>
      <c r="BP756" s="62"/>
      <c r="BQ756" s="62"/>
      <c r="BR756" s="62"/>
      <c r="BS756" s="62"/>
    </row>
    <row r="757" spans="1:71" ht="19.5" customHeight="1" x14ac:dyDescent="0.15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2"/>
      <c r="BF757" s="62"/>
      <c r="BG757" s="62"/>
      <c r="BH757" s="62"/>
      <c r="BI757" s="62"/>
      <c r="BJ757" s="62"/>
      <c r="BK757" s="62"/>
      <c r="BL757" s="62"/>
      <c r="BM757" s="62"/>
      <c r="BN757" s="62"/>
      <c r="BO757" s="62"/>
      <c r="BP757" s="62"/>
      <c r="BQ757" s="62"/>
      <c r="BR757" s="62"/>
      <c r="BS757" s="62"/>
    </row>
    <row r="758" spans="1:71" ht="19.5" customHeight="1" x14ac:dyDescent="0.15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2"/>
      <c r="BF758" s="62"/>
      <c r="BG758" s="62"/>
      <c r="BH758" s="62"/>
      <c r="BI758" s="62"/>
      <c r="BJ758" s="62"/>
      <c r="BK758" s="62"/>
      <c r="BL758" s="62"/>
      <c r="BM758" s="62"/>
      <c r="BN758" s="62"/>
      <c r="BO758" s="62"/>
      <c r="BP758" s="62"/>
      <c r="BQ758" s="62"/>
      <c r="BR758" s="62"/>
      <c r="BS758" s="62"/>
    </row>
    <row r="759" spans="1:71" ht="19.5" customHeight="1" x14ac:dyDescent="0.15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  <c r="BN759" s="62"/>
      <c r="BO759" s="62"/>
      <c r="BP759" s="62"/>
      <c r="BQ759" s="62"/>
      <c r="BR759" s="62"/>
      <c r="BS759" s="62"/>
    </row>
    <row r="760" spans="1:71" ht="19.5" customHeight="1" x14ac:dyDescent="0.15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2"/>
      <c r="BF760" s="62"/>
      <c r="BG760" s="62"/>
      <c r="BH760" s="62"/>
      <c r="BI760" s="62"/>
      <c r="BJ760" s="62"/>
      <c r="BK760" s="62"/>
      <c r="BL760" s="62"/>
      <c r="BM760" s="62"/>
      <c r="BN760" s="62"/>
      <c r="BO760" s="62"/>
      <c r="BP760" s="62"/>
      <c r="BQ760" s="62"/>
      <c r="BR760" s="62"/>
      <c r="BS760" s="62"/>
    </row>
    <row r="761" spans="1:71" ht="19.5" customHeight="1" x14ac:dyDescent="0.15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2"/>
      <c r="BF761" s="62"/>
      <c r="BG761" s="62"/>
      <c r="BH761" s="62"/>
      <c r="BI761" s="62"/>
      <c r="BJ761" s="62"/>
      <c r="BK761" s="62"/>
      <c r="BL761" s="62"/>
      <c r="BM761" s="62"/>
      <c r="BN761" s="62"/>
      <c r="BO761" s="62"/>
      <c r="BP761" s="62"/>
      <c r="BQ761" s="62"/>
      <c r="BR761" s="62"/>
      <c r="BS761" s="62"/>
    </row>
    <row r="762" spans="1:71" ht="19.5" customHeight="1" x14ac:dyDescent="0.15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2"/>
      <c r="BF762" s="62"/>
      <c r="BG762" s="62"/>
      <c r="BH762" s="62"/>
      <c r="BI762" s="62"/>
      <c r="BJ762" s="62"/>
      <c r="BK762" s="62"/>
      <c r="BL762" s="62"/>
      <c r="BM762" s="62"/>
      <c r="BN762" s="62"/>
      <c r="BO762" s="62"/>
      <c r="BP762" s="62"/>
      <c r="BQ762" s="62"/>
      <c r="BR762" s="62"/>
      <c r="BS762" s="62"/>
    </row>
    <row r="763" spans="1:71" ht="19.5" customHeight="1" x14ac:dyDescent="0.15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  <c r="BN763" s="62"/>
      <c r="BO763" s="62"/>
      <c r="BP763" s="62"/>
      <c r="BQ763" s="62"/>
      <c r="BR763" s="62"/>
      <c r="BS763" s="62"/>
    </row>
    <row r="764" spans="1:71" ht="19.5" customHeight="1" x14ac:dyDescent="0.15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  <c r="BN764" s="62"/>
      <c r="BO764" s="62"/>
      <c r="BP764" s="62"/>
      <c r="BQ764" s="62"/>
      <c r="BR764" s="62"/>
      <c r="BS764" s="62"/>
    </row>
    <row r="765" spans="1:71" ht="19.5" customHeight="1" x14ac:dyDescent="0.1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  <c r="BN765" s="62"/>
      <c r="BO765" s="62"/>
      <c r="BP765" s="62"/>
      <c r="BQ765" s="62"/>
      <c r="BR765" s="62"/>
      <c r="BS765" s="62"/>
    </row>
    <row r="766" spans="1:71" ht="19.5" customHeight="1" x14ac:dyDescent="0.15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2"/>
      <c r="BF766" s="62"/>
      <c r="BG766" s="62"/>
      <c r="BH766" s="62"/>
      <c r="BI766" s="62"/>
      <c r="BJ766" s="62"/>
      <c r="BK766" s="62"/>
      <c r="BL766" s="62"/>
      <c r="BM766" s="62"/>
      <c r="BN766" s="62"/>
      <c r="BO766" s="62"/>
      <c r="BP766" s="62"/>
      <c r="BQ766" s="62"/>
      <c r="BR766" s="62"/>
      <c r="BS766" s="62"/>
    </row>
    <row r="767" spans="1:71" ht="19.5" customHeight="1" x14ac:dyDescent="0.15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  <c r="BN767" s="62"/>
      <c r="BO767" s="62"/>
      <c r="BP767" s="62"/>
      <c r="BQ767" s="62"/>
      <c r="BR767" s="62"/>
      <c r="BS767" s="62"/>
    </row>
    <row r="768" spans="1:71" ht="19.5" customHeight="1" x14ac:dyDescent="0.15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2"/>
      <c r="BF768" s="62"/>
      <c r="BG768" s="62"/>
      <c r="BH768" s="62"/>
      <c r="BI768" s="62"/>
      <c r="BJ768" s="62"/>
      <c r="BK768" s="62"/>
      <c r="BL768" s="62"/>
      <c r="BM768" s="62"/>
      <c r="BN768" s="62"/>
      <c r="BO768" s="62"/>
      <c r="BP768" s="62"/>
      <c r="BQ768" s="62"/>
      <c r="BR768" s="62"/>
      <c r="BS768" s="62"/>
    </row>
    <row r="769" spans="1:71" ht="19.5" customHeight="1" x14ac:dyDescent="0.15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2"/>
      <c r="BF769" s="62"/>
      <c r="BG769" s="62"/>
      <c r="BH769" s="62"/>
      <c r="BI769" s="62"/>
      <c r="BJ769" s="62"/>
      <c r="BK769" s="62"/>
      <c r="BL769" s="62"/>
      <c r="BM769" s="62"/>
      <c r="BN769" s="62"/>
      <c r="BO769" s="62"/>
      <c r="BP769" s="62"/>
      <c r="BQ769" s="62"/>
      <c r="BR769" s="62"/>
      <c r="BS769" s="62"/>
    </row>
    <row r="770" spans="1:71" ht="19.5" customHeight="1" x14ac:dyDescent="0.15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2"/>
      <c r="BF770" s="62"/>
      <c r="BG770" s="62"/>
      <c r="BH770" s="62"/>
      <c r="BI770" s="62"/>
      <c r="BJ770" s="62"/>
      <c r="BK770" s="62"/>
      <c r="BL770" s="62"/>
      <c r="BM770" s="62"/>
      <c r="BN770" s="62"/>
      <c r="BO770" s="62"/>
      <c r="BP770" s="62"/>
      <c r="BQ770" s="62"/>
      <c r="BR770" s="62"/>
      <c r="BS770" s="62"/>
    </row>
    <row r="771" spans="1:71" ht="19.5" customHeight="1" x14ac:dyDescent="0.15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2"/>
      <c r="BF771" s="62"/>
      <c r="BG771" s="62"/>
      <c r="BH771" s="62"/>
      <c r="BI771" s="62"/>
      <c r="BJ771" s="62"/>
      <c r="BK771" s="62"/>
      <c r="BL771" s="62"/>
      <c r="BM771" s="62"/>
      <c r="BN771" s="62"/>
      <c r="BO771" s="62"/>
      <c r="BP771" s="62"/>
      <c r="BQ771" s="62"/>
      <c r="BR771" s="62"/>
      <c r="BS771" s="62"/>
    </row>
    <row r="772" spans="1:71" ht="19.5" customHeight="1" x14ac:dyDescent="0.15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2"/>
      <c r="BF772" s="62"/>
      <c r="BG772" s="62"/>
      <c r="BH772" s="62"/>
      <c r="BI772" s="62"/>
      <c r="BJ772" s="62"/>
      <c r="BK772" s="62"/>
      <c r="BL772" s="62"/>
      <c r="BM772" s="62"/>
      <c r="BN772" s="62"/>
      <c r="BO772" s="62"/>
      <c r="BP772" s="62"/>
      <c r="BQ772" s="62"/>
      <c r="BR772" s="62"/>
      <c r="BS772" s="62"/>
    </row>
    <row r="773" spans="1:71" ht="19.5" customHeight="1" x14ac:dyDescent="0.15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  <c r="BN773" s="62"/>
      <c r="BO773" s="62"/>
      <c r="BP773" s="62"/>
      <c r="BQ773" s="62"/>
      <c r="BR773" s="62"/>
      <c r="BS773" s="62"/>
    </row>
    <row r="774" spans="1:71" ht="19.5" customHeight="1" x14ac:dyDescent="0.15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2"/>
      <c r="BF774" s="62"/>
      <c r="BG774" s="62"/>
      <c r="BH774" s="62"/>
      <c r="BI774" s="62"/>
      <c r="BJ774" s="62"/>
      <c r="BK774" s="62"/>
      <c r="BL774" s="62"/>
      <c r="BM774" s="62"/>
      <c r="BN774" s="62"/>
      <c r="BO774" s="62"/>
      <c r="BP774" s="62"/>
      <c r="BQ774" s="62"/>
      <c r="BR774" s="62"/>
      <c r="BS774" s="62"/>
    </row>
    <row r="775" spans="1:71" ht="19.5" customHeight="1" x14ac:dyDescent="0.1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2"/>
      <c r="BF775" s="62"/>
      <c r="BG775" s="62"/>
      <c r="BH775" s="62"/>
      <c r="BI775" s="62"/>
      <c r="BJ775" s="62"/>
      <c r="BK775" s="62"/>
      <c r="BL775" s="62"/>
      <c r="BM775" s="62"/>
      <c r="BN775" s="62"/>
      <c r="BO775" s="62"/>
      <c r="BP775" s="62"/>
      <c r="BQ775" s="62"/>
      <c r="BR775" s="62"/>
      <c r="BS775" s="62"/>
    </row>
    <row r="776" spans="1:71" ht="19.5" customHeight="1" x14ac:dyDescent="0.15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2"/>
      <c r="BF776" s="62"/>
      <c r="BG776" s="62"/>
      <c r="BH776" s="62"/>
      <c r="BI776" s="62"/>
      <c r="BJ776" s="62"/>
      <c r="BK776" s="62"/>
      <c r="BL776" s="62"/>
      <c r="BM776" s="62"/>
      <c r="BN776" s="62"/>
      <c r="BO776" s="62"/>
      <c r="BP776" s="62"/>
      <c r="BQ776" s="62"/>
      <c r="BR776" s="62"/>
      <c r="BS776" s="62"/>
    </row>
    <row r="777" spans="1:71" ht="19.5" customHeight="1" x14ac:dyDescent="0.15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  <c r="BN777" s="62"/>
      <c r="BO777" s="62"/>
      <c r="BP777" s="62"/>
      <c r="BQ777" s="62"/>
      <c r="BR777" s="62"/>
      <c r="BS777" s="62"/>
    </row>
    <row r="778" spans="1:71" ht="19.5" customHeight="1" x14ac:dyDescent="0.15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  <c r="BN778" s="62"/>
      <c r="BO778" s="62"/>
      <c r="BP778" s="62"/>
      <c r="BQ778" s="62"/>
      <c r="BR778" s="62"/>
      <c r="BS778" s="62"/>
    </row>
    <row r="779" spans="1:71" ht="19.5" customHeight="1" x14ac:dyDescent="0.15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  <c r="BN779" s="62"/>
      <c r="BO779" s="62"/>
      <c r="BP779" s="62"/>
      <c r="BQ779" s="62"/>
      <c r="BR779" s="62"/>
      <c r="BS779" s="62"/>
    </row>
    <row r="780" spans="1:71" ht="19.5" customHeight="1" x14ac:dyDescent="0.15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2"/>
      <c r="BF780" s="62"/>
      <c r="BG780" s="62"/>
      <c r="BH780" s="62"/>
      <c r="BI780" s="62"/>
      <c r="BJ780" s="62"/>
      <c r="BK780" s="62"/>
      <c r="BL780" s="62"/>
      <c r="BM780" s="62"/>
      <c r="BN780" s="62"/>
      <c r="BO780" s="62"/>
      <c r="BP780" s="62"/>
      <c r="BQ780" s="62"/>
      <c r="BR780" s="62"/>
      <c r="BS780" s="62"/>
    </row>
    <row r="781" spans="1:71" ht="19.5" customHeight="1" x14ac:dyDescent="0.15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2"/>
      <c r="BF781" s="62"/>
      <c r="BG781" s="62"/>
      <c r="BH781" s="62"/>
      <c r="BI781" s="62"/>
      <c r="BJ781" s="62"/>
      <c r="BK781" s="62"/>
      <c r="BL781" s="62"/>
      <c r="BM781" s="62"/>
      <c r="BN781" s="62"/>
      <c r="BO781" s="62"/>
      <c r="BP781" s="62"/>
      <c r="BQ781" s="62"/>
      <c r="BR781" s="62"/>
      <c r="BS781" s="62"/>
    </row>
    <row r="782" spans="1:71" ht="19.5" customHeight="1" x14ac:dyDescent="0.15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2"/>
      <c r="BF782" s="62"/>
      <c r="BG782" s="62"/>
      <c r="BH782" s="62"/>
      <c r="BI782" s="62"/>
      <c r="BJ782" s="62"/>
      <c r="BK782" s="62"/>
      <c r="BL782" s="62"/>
      <c r="BM782" s="62"/>
      <c r="BN782" s="62"/>
      <c r="BO782" s="62"/>
      <c r="BP782" s="62"/>
      <c r="BQ782" s="62"/>
      <c r="BR782" s="62"/>
      <c r="BS782" s="62"/>
    </row>
    <row r="783" spans="1:71" ht="19.5" customHeight="1" x14ac:dyDescent="0.15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2"/>
      <c r="BF783" s="62"/>
      <c r="BG783" s="62"/>
      <c r="BH783" s="62"/>
      <c r="BI783" s="62"/>
      <c r="BJ783" s="62"/>
      <c r="BK783" s="62"/>
      <c r="BL783" s="62"/>
      <c r="BM783" s="62"/>
      <c r="BN783" s="62"/>
      <c r="BO783" s="62"/>
      <c r="BP783" s="62"/>
      <c r="BQ783" s="62"/>
      <c r="BR783" s="62"/>
      <c r="BS783" s="62"/>
    </row>
    <row r="784" spans="1:71" ht="19.5" customHeight="1" x14ac:dyDescent="0.15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2"/>
      <c r="BF784" s="62"/>
      <c r="BG784" s="62"/>
      <c r="BH784" s="62"/>
      <c r="BI784" s="62"/>
      <c r="BJ784" s="62"/>
      <c r="BK784" s="62"/>
      <c r="BL784" s="62"/>
      <c r="BM784" s="62"/>
      <c r="BN784" s="62"/>
      <c r="BO784" s="62"/>
      <c r="BP784" s="62"/>
      <c r="BQ784" s="62"/>
      <c r="BR784" s="62"/>
      <c r="BS784" s="62"/>
    </row>
    <row r="785" spans="1:71" ht="19.5" customHeight="1" x14ac:dyDescent="0.1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2"/>
      <c r="BF785" s="62"/>
      <c r="BG785" s="62"/>
      <c r="BH785" s="62"/>
      <c r="BI785" s="62"/>
      <c r="BJ785" s="62"/>
      <c r="BK785" s="62"/>
      <c r="BL785" s="62"/>
      <c r="BM785" s="62"/>
      <c r="BN785" s="62"/>
      <c r="BO785" s="62"/>
      <c r="BP785" s="62"/>
      <c r="BQ785" s="62"/>
      <c r="BR785" s="62"/>
      <c r="BS785" s="62"/>
    </row>
    <row r="786" spans="1:71" ht="19.5" customHeight="1" x14ac:dyDescent="0.15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2"/>
      <c r="BF786" s="62"/>
      <c r="BG786" s="62"/>
      <c r="BH786" s="62"/>
      <c r="BI786" s="62"/>
      <c r="BJ786" s="62"/>
      <c r="BK786" s="62"/>
      <c r="BL786" s="62"/>
      <c r="BM786" s="62"/>
      <c r="BN786" s="62"/>
      <c r="BO786" s="62"/>
      <c r="BP786" s="62"/>
      <c r="BQ786" s="62"/>
      <c r="BR786" s="62"/>
      <c r="BS786" s="62"/>
    </row>
    <row r="787" spans="1:71" ht="19.5" customHeight="1" x14ac:dyDescent="0.15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2"/>
      <c r="BF787" s="62"/>
      <c r="BG787" s="62"/>
      <c r="BH787" s="62"/>
      <c r="BI787" s="62"/>
      <c r="BJ787" s="62"/>
      <c r="BK787" s="62"/>
      <c r="BL787" s="62"/>
      <c r="BM787" s="62"/>
      <c r="BN787" s="62"/>
      <c r="BO787" s="62"/>
      <c r="BP787" s="62"/>
      <c r="BQ787" s="62"/>
      <c r="BR787" s="62"/>
      <c r="BS787" s="62"/>
    </row>
    <row r="788" spans="1:71" ht="19.5" customHeight="1" x14ac:dyDescent="0.15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2"/>
      <c r="BF788" s="62"/>
      <c r="BG788" s="62"/>
      <c r="BH788" s="62"/>
      <c r="BI788" s="62"/>
      <c r="BJ788" s="62"/>
      <c r="BK788" s="62"/>
      <c r="BL788" s="62"/>
      <c r="BM788" s="62"/>
      <c r="BN788" s="62"/>
      <c r="BO788" s="62"/>
      <c r="BP788" s="62"/>
      <c r="BQ788" s="62"/>
      <c r="BR788" s="62"/>
      <c r="BS788" s="62"/>
    </row>
    <row r="789" spans="1:71" ht="19.5" customHeight="1" x14ac:dyDescent="0.15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2"/>
      <c r="BF789" s="62"/>
      <c r="BG789" s="62"/>
      <c r="BH789" s="62"/>
      <c r="BI789" s="62"/>
      <c r="BJ789" s="62"/>
      <c r="BK789" s="62"/>
      <c r="BL789" s="62"/>
      <c r="BM789" s="62"/>
      <c r="BN789" s="62"/>
      <c r="BO789" s="62"/>
      <c r="BP789" s="62"/>
      <c r="BQ789" s="62"/>
      <c r="BR789" s="62"/>
      <c r="BS789" s="62"/>
    </row>
    <row r="790" spans="1:71" ht="19.5" customHeight="1" x14ac:dyDescent="0.15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2"/>
      <c r="BF790" s="62"/>
      <c r="BG790" s="62"/>
      <c r="BH790" s="62"/>
      <c r="BI790" s="62"/>
      <c r="BJ790" s="62"/>
      <c r="BK790" s="62"/>
      <c r="BL790" s="62"/>
      <c r="BM790" s="62"/>
      <c r="BN790" s="62"/>
      <c r="BO790" s="62"/>
      <c r="BP790" s="62"/>
      <c r="BQ790" s="62"/>
      <c r="BR790" s="62"/>
      <c r="BS790" s="62"/>
    </row>
    <row r="791" spans="1:71" ht="19.5" customHeight="1" x14ac:dyDescent="0.15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2"/>
      <c r="BF791" s="62"/>
      <c r="BG791" s="62"/>
      <c r="BH791" s="62"/>
      <c r="BI791" s="62"/>
      <c r="BJ791" s="62"/>
      <c r="BK791" s="62"/>
      <c r="BL791" s="62"/>
      <c r="BM791" s="62"/>
      <c r="BN791" s="62"/>
      <c r="BO791" s="62"/>
      <c r="BP791" s="62"/>
      <c r="BQ791" s="62"/>
      <c r="BR791" s="62"/>
      <c r="BS791" s="62"/>
    </row>
    <row r="792" spans="1:71" ht="19.5" customHeight="1" x14ac:dyDescent="0.15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  <c r="BN792" s="62"/>
      <c r="BO792" s="62"/>
      <c r="BP792" s="62"/>
      <c r="BQ792" s="62"/>
      <c r="BR792" s="62"/>
      <c r="BS792" s="62"/>
    </row>
    <row r="793" spans="1:71" ht="19.5" customHeight="1" x14ac:dyDescent="0.15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2"/>
      <c r="BF793" s="62"/>
      <c r="BG793" s="62"/>
      <c r="BH793" s="62"/>
      <c r="BI793" s="62"/>
      <c r="BJ793" s="62"/>
      <c r="BK793" s="62"/>
      <c r="BL793" s="62"/>
      <c r="BM793" s="62"/>
      <c r="BN793" s="62"/>
      <c r="BO793" s="62"/>
      <c r="BP793" s="62"/>
      <c r="BQ793" s="62"/>
      <c r="BR793" s="62"/>
      <c r="BS793" s="62"/>
    </row>
    <row r="794" spans="1:71" ht="19.5" customHeight="1" x14ac:dyDescent="0.15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2"/>
      <c r="BF794" s="62"/>
      <c r="BG794" s="62"/>
      <c r="BH794" s="62"/>
      <c r="BI794" s="62"/>
      <c r="BJ794" s="62"/>
      <c r="BK794" s="62"/>
      <c r="BL794" s="62"/>
      <c r="BM794" s="62"/>
      <c r="BN794" s="62"/>
      <c r="BO794" s="62"/>
      <c r="BP794" s="62"/>
      <c r="BQ794" s="62"/>
      <c r="BR794" s="62"/>
      <c r="BS794" s="62"/>
    </row>
    <row r="795" spans="1:71" ht="19.5" customHeight="1" x14ac:dyDescent="0.1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  <c r="BN795" s="62"/>
      <c r="BO795" s="62"/>
      <c r="BP795" s="62"/>
      <c r="BQ795" s="62"/>
      <c r="BR795" s="62"/>
      <c r="BS795" s="62"/>
    </row>
    <row r="796" spans="1:71" ht="19.5" customHeight="1" x14ac:dyDescent="0.15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2"/>
      <c r="BF796" s="62"/>
      <c r="BG796" s="62"/>
      <c r="BH796" s="62"/>
      <c r="BI796" s="62"/>
      <c r="BJ796" s="62"/>
      <c r="BK796" s="62"/>
      <c r="BL796" s="62"/>
      <c r="BM796" s="62"/>
      <c r="BN796" s="62"/>
      <c r="BO796" s="62"/>
      <c r="BP796" s="62"/>
      <c r="BQ796" s="62"/>
      <c r="BR796" s="62"/>
      <c r="BS796" s="62"/>
    </row>
    <row r="797" spans="1:71" ht="19.5" customHeight="1" x14ac:dyDescent="0.15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  <c r="BN797" s="62"/>
      <c r="BO797" s="62"/>
      <c r="BP797" s="62"/>
      <c r="BQ797" s="62"/>
      <c r="BR797" s="62"/>
      <c r="BS797" s="62"/>
    </row>
    <row r="798" spans="1:71" ht="19.5" customHeight="1" x14ac:dyDescent="0.15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2"/>
      <c r="BF798" s="62"/>
      <c r="BG798" s="62"/>
      <c r="BH798" s="62"/>
      <c r="BI798" s="62"/>
      <c r="BJ798" s="62"/>
      <c r="BK798" s="62"/>
      <c r="BL798" s="62"/>
      <c r="BM798" s="62"/>
      <c r="BN798" s="62"/>
      <c r="BO798" s="62"/>
      <c r="BP798" s="62"/>
      <c r="BQ798" s="62"/>
      <c r="BR798" s="62"/>
      <c r="BS798" s="62"/>
    </row>
    <row r="799" spans="1:71" ht="19.5" customHeight="1" x14ac:dyDescent="0.15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  <c r="BN799" s="62"/>
      <c r="BO799" s="62"/>
      <c r="BP799" s="62"/>
      <c r="BQ799" s="62"/>
      <c r="BR799" s="62"/>
      <c r="BS799" s="62"/>
    </row>
    <row r="800" spans="1:71" ht="19.5" customHeight="1" x14ac:dyDescent="0.15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  <c r="BN800" s="62"/>
      <c r="BO800" s="62"/>
      <c r="BP800" s="62"/>
      <c r="BQ800" s="62"/>
      <c r="BR800" s="62"/>
      <c r="BS800" s="62"/>
    </row>
    <row r="801" spans="1:71" ht="19.5" customHeight="1" x14ac:dyDescent="0.15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2"/>
      <c r="BF801" s="62"/>
      <c r="BG801" s="62"/>
      <c r="BH801" s="62"/>
      <c r="BI801" s="62"/>
      <c r="BJ801" s="62"/>
      <c r="BK801" s="62"/>
      <c r="BL801" s="62"/>
      <c r="BM801" s="62"/>
      <c r="BN801" s="62"/>
      <c r="BO801" s="62"/>
      <c r="BP801" s="62"/>
      <c r="BQ801" s="62"/>
      <c r="BR801" s="62"/>
      <c r="BS801" s="62"/>
    </row>
    <row r="802" spans="1:71" ht="19.5" customHeight="1" x14ac:dyDescent="0.15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2"/>
      <c r="BF802" s="62"/>
      <c r="BG802" s="62"/>
      <c r="BH802" s="62"/>
      <c r="BI802" s="62"/>
      <c r="BJ802" s="62"/>
      <c r="BK802" s="62"/>
      <c r="BL802" s="62"/>
      <c r="BM802" s="62"/>
      <c r="BN802" s="62"/>
      <c r="BO802" s="62"/>
      <c r="BP802" s="62"/>
      <c r="BQ802" s="62"/>
      <c r="BR802" s="62"/>
      <c r="BS802" s="62"/>
    </row>
    <row r="803" spans="1:71" ht="19.5" customHeight="1" x14ac:dyDescent="0.15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2"/>
      <c r="BF803" s="62"/>
      <c r="BG803" s="62"/>
      <c r="BH803" s="62"/>
      <c r="BI803" s="62"/>
      <c r="BJ803" s="62"/>
      <c r="BK803" s="62"/>
      <c r="BL803" s="62"/>
      <c r="BM803" s="62"/>
      <c r="BN803" s="62"/>
      <c r="BO803" s="62"/>
      <c r="BP803" s="62"/>
      <c r="BQ803" s="62"/>
      <c r="BR803" s="62"/>
      <c r="BS803" s="62"/>
    </row>
    <row r="804" spans="1:71" ht="19.5" customHeight="1" x14ac:dyDescent="0.15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2"/>
      <c r="BF804" s="62"/>
      <c r="BG804" s="62"/>
      <c r="BH804" s="62"/>
      <c r="BI804" s="62"/>
      <c r="BJ804" s="62"/>
      <c r="BK804" s="62"/>
      <c r="BL804" s="62"/>
      <c r="BM804" s="62"/>
      <c r="BN804" s="62"/>
      <c r="BO804" s="62"/>
      <c r="BP804" s="62"/>
      <c r="BQ804" s="62"/>
      <c r="BR804" s="62"/>
      <c r="BS804" s="62"/>
    </row>
    <row r="805" spans="1:71" ht="19.5" customHeight="1" x14ac:dyDescent="0.1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2"/>
      <c r="BF805" s="62"/>
      <c r="BG805" s="62"/>
      <c r="BH805" s="62"/>
      <c r="BI805" s="62"/>
      <c r="BJ805" s="62"/>
      <c r="BK805" s="62"/>
      <c r="BL805" s="62"/>
      <c r="BM805" s="62"/>
      <c r="BN805" s="62"/>
      <c r="BO805" s="62"/>
      <c r="BP805" s="62"/>
      <c r="BQ805" s="62"/>
      <c r="BR805" s="62"/>
      <c r="BS805" s="62"/>
    </row>
    <row r="806" spans="1:71" ht="19.5" customHeight="1" x14ac:dyDescent="0.15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  <c r="BP806" s="62"/>
      <c r="BQ806" s="62"/>
      <c r="BR806" s="62"/>
      <c r="BS806" s="62"/>
    </row>
    <row r="807" spans="1:71" ht="19.5" customHeight="1" x14ac:dyDescent="0.15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  <c r="BN807" s="62"/>
      <c r="BO807" s="62"/>
      <c r="BP807" s="62"/>
      <c r="BQ807" s="62"/>
      <c r="BR807" s="62"/>
      <c r="BS807" s="62"/>
    </row>
    <row r="808" spans="1:71" ht="19.5" customHeight="1" x14ac:dyDescent="0.15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  <c r="BN808" s="62"/>
      <c r="BO808" s="62"/>
      <c r="BP808" s="62"/>
      <c r="BQ808" s="62"/>
      <c r="BR808" s="62"/>
      <c r="BS808" s="62"/>
    </row>
    <row r="809" spans="1:71" ht="19.5" customHeight="1" x14ac:dyDescent="0.15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2"/>
      <c r="BF809" s="62"/>
      <c r="BG809" s="62"/>
      <c r="BH809" s="62"/>
      <c r="BI809" s="62"/>
      <c r="BJ809" s="62"/>
      <c r="BK809" s="62"/>
      <c r="BL809" s="62"/>
      <c r="BM809" s="62"/>
      <c r="BN809" s="62"/>
      <c r="BO809" s="62"/>
      <c r="BP809" s="62"/>
      <c r="BQ809" s="62"/>
      <c r="BR809" s="62"/>
      <c r="BS809" s="62"/>
    </row>
    <row r="810" spans="1:71" ht="19.5" customHeight="1" x14ac:dyDescent="0.15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2"/>
      <c r="BF810" s="62"/>
      <c r="BG810" s="62"/>
      <c r="BH810" s="62"/>
      <c r="BI810" s="62"/>
      <c r="BJ810" s="62"/>
      <c r="BK810" s="62"/>
      <c r="BL810" s="62"/>
      <c r="BM810" s="62"/>
      <c r="BN810" s="62"/>
      <c r="BO810" s="62"/>
      <c r="BP810" s="62"/>
      <c r="BQ810" s="62"/>
      <c r="BR810" s="62"/>
      <c r="BS810" s="62"/>
    </row>
    <row r="811" spans="1:71" ht="19.5" customHeight="1" x14ac:dyDescent="0.15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2"/>
      <c r="BF811" s="62"/>
      <c r="BG811" s="62"/>
      <c r="BH811" s="62"/>
      <c r="BI811" s="62"/>
      <c r="BJ811" s="62"/>
      <c r="BK811" s="62"/>
      <c r="BL811" s="62"/>
      <c r="BM811" s="62"/>
      <c r="BN811" s="62"/>
      <c r="BO811" s="62"/>
      <c r="BP811" s="62"/>
      <c r="BQ811" s="62"/>
      <c r="BR811" s="62"/>
      <c r="BS811" s="62"/>
    </row>
    <row r="812" spans="1:71" ht="19.5" customHeight="1" x14ac:dyDescent="0.15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2"/>
      <c r="BF812" s="62"/>
      <c r="BG812" s="62"/>
      <c r="BH812" s="62"/>
      <c r="BI812" s="62"/>
      <c r="BJ812" s="62"/>
      <c r="BK812" s="62"/>
      <c r="BL812" s="62"/>
      <c r="BM812" s="62"/>
      <c r="BN812" s="62"/>
      <c r="BO812" s="62"/>
      <c r="BP812" s="62"/>
      <c r="BQ812" s="62"/>
      <c r="BR812" s="62"/>
      <c r="BS812" s="62"/>
    </row>
    <row r="813" spans="1:71" ht="19.5" customHeight="1" x14ac:dyDescent="0.15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  <c r="BN813" s="62"/>
      <c r="BO813" s="62"/>
      <c r="BP813" s="62"/>
      <c r="BQ813" s="62"/>
      <c r="BR813" s="62"/>
      <c r="BS813" s="62"/>
    </row>
    <row r="814" spans="1:71" ht="19.5" customHeight="1" x14ac:dyDescent="0.15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2"/>
      <c r="BF814" s="62"/>
      <c r="BG814" s="62"/>
      <c r="BH814" s="62"/>
      <c r="BI814" s="62"/>
      <c r="BJ814" s="62"/>
      <c r="BK814" s="62"/>
      <c r="BL814" s="62"/>
      <c r="BM814" s="62"/>
      <c r="BN814" s="62"/>
      <c r="BO814" s="62"/>
      <c r="BP814" s="62"/>
      <c r="BQ814" s="62"/>
      <c r="BR814" s="62"/>
      <c r="BS814" s="62"/>
    </row>
    <row r="815" spans="1:71" ht="19.5" customHeight="1" x14ac:dyDescent="0.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2"/>
      <c r="BF815" s="62"/>
      <c r="BG815" s="62"/>
      <c r="BH815" s="62"/>
      <c r="BI815" s="62"/>
      <c r="BJ815" s="62"/>
      <c r="BK815" s="62"/>
      <c r="BL815" s="62"/>
      <c r="BM815" s="62"/>
      <c r="BN815" s="62"/>
      <c r="BO815" s="62"/>
      <c r="BP815" s="62"/>
      <c r="BQ815" s="62"/>
      <c r="BR815" s="62"/>
      <c r="BS815" s="62"/>
    </row>
    <row r="816" spans="1:71" ht="19.5" customHeight="1" x14ac:dyDescent="0.15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2"/>
      <c r="BF816" s="62"/>
      <c r="BG816" s="62"/>
      <c r="BH816" s="62"/>
      <c r="BI816" s="62"/>
      <c r="BJ816" s="62"/>
      <c r="BK816" s="62"/>
      <c r="BL816" s="62"/>
      <c r="BM816" s="62"/>
      <c r="BN816" s="62"/>
      <c r="BO816" s="62"/>
      <c r="BP816" s="62"/>
      <c r="BQ816" s="62"/>
      <c r="BR816" s="62"/>
      <c r="BS816" s="62"/>
    </row>
    <row r="817" spans="1:71" ht="19.5" customHeight="1" x14ac:dyDescent="0.15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2"/>
      <c r="BF817" s="62"/>
      <c r="BG817" s="62"/>
      <c r="BH817" s="62"/>
      <c r="BI817" s="62"/>
      <c r="BJ817" s="62"/>
      <c r="BK817" s="62"/>
      <c r="BL817" s="62"/>
      <c r="BM817" s="62"/>
      <c r="BN817" s="62"/>
      <c r="BO817" s="62"/>
      <c r="BP817" s="62"/>
      <c r="BQ817" s="62"/>
      <c r="BR817" s="62"/>
      <c r="BS817" s="62"/>
    </row>
    <row r="818" spans="1:71" ht="19.5" customHeight="1" x14ac:dyDescent="0.15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2"/>
      <c r="BF818" s="62"/>
      <c r="BG818" s="62"/>
      <c r="BH818" s="62"/>
      <c r="BI818" s="62"/>
      <c r="BJ818" s="62"/>
      <c r="BK818" s="62"/>
      <c r="BL818" s="62"/>
      <c r="BM818" s="62"/>
      <c r="BN818" s="62"/>
      <c r="BO818" s="62"/>
      <c r="BP818" s="62"/>
      <c r="BQ818" s="62"/>
      <c r="BR818" s="62"/>
      <c r="BS818" s="62"/>
    </row>
    <row r="819" spans="1:71" ht="19.5" customHeight="1" x14ac:dyDescent="0.15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2"/>
      <c r="BF819" s="62"/>
      <c r="BG819" s="62"/>
      <c r="BH819" s="62"/>
      <c r="BI819" s="62"/>
      <c r="BJ819" s="62"/>
      <c r="BK819" s="62"/>
      <c r="BL819" s="62"/>
      <c r="BM819" s="62"/>
      <c r="BN819" s="62"/>
      <c r="BO819" s="62"/>
      <c r="BP819" s="62"/>
      <c r="BQ819" s="62"/>
      <c r="BR819" s="62"/>
      <c r="BS819" s="62"/>
    </row>
    <row r="820" spans="1:71" ht="19.5" customHeight="1" x14ac:dyDescent="0.15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  <c r="BN820" s="62"/>
      <c r="BO820" s="62"/>
      <c r="BP820" s="62"/>
      <c r="BQ820" s="62"/>
      <c r="BR820" s="62"/>
      <c r="BS820" s="62"/>
    </row>
    <row r="821" spans="1:71" ht="19.5" customHeight="1" x14ac:dyDescent="0.15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  <c r="BN821" s="62"/>
      <c r="BO821" s="62"/>
      <c r="BP821" s="62"/>
      <c r="BQ821" s="62"/>
      <c r="BR821" s="62"/>
      <c r="BS821" s="62"/>
    </row>
    <row r="822" spans="1:71" ht="19.5" customHeight="1" x14ac:dyDescent="0.15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  <c r="BN822" s="62"/>
      <c r="BO822" s="62"/>
      <c r="BP822" s="62"/>
      <c r="BQ822" s="62"/>
      <c r="BR822" s="62"/>
      <c r="BS822" s="62"/>
    </row>
    <row r="823" spans="1:71" ht="19.5" customHeight="1" x14ac:dyDescent="0.15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2"/>
      <c r="BF823" s="62"/>
      <c r="BG823" s="62"/>
      <c r="BH823" s="62"/>
      <c r="BI823" s="62"/>
      <c r="BJ823" s="62"/>
      <c r="BK823" s="62"/>
      <c r="BL823" s="62"/>
      <c r="BM823" s="62"/>
      <c r="BN823" s="62"/>
      <c r="BO823" s="62"/>
      <c r="BP823" s="62"/>
      <c r="BQ823" s="62"/>
      <c r="BR823" s="62"/>
      <c r="BS823" s="62"/>
    </row>
    <row r="824" spans="1:71" ht="19.5" customHeight="1" x14ac:dyDescent="0.15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2"/>
      <c r="BF824" s="62"/>
      <c r="BG824" s="62"/>
      <c r="BH824" s="62"/>
      <c r="BI824" s="62"/>
      <c r="BJ824" s="62"/>
      <c r="BK824" s="62"/>
      <c r="BL824" s="62"/>
      <c r="BM824" s="62"/>
      <c r="BN824" s="62"/>
      <c r="BO824" s="62"/>
      <c r="BP824" s="62"/>
      <c r="BQ824" s="62"/>
      <c r="BR824" s="62"/>
      <c r="BS824" s="62"/>
    </row>
    <row r="825" spans="1:71" ht="19.5" customHeight="1" x14ac:dyDescent="0.1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2"/>
      <c r="BF825" s="62"/>
      <c r="BG825" s="62"/>
      <c r="BH825" s="62"/>
      <c r="BI825" s="62"/>
      <c r="BJ825" s="62"/>
      <c r="BK825" s="62"/>
      <c r="BL825" s="62"/>
      <c r="BM825" s="62"/>
      <c r="BN825" s="62"/>
      <c r="BO825" s="62"/>
      <c r="BP825" s="62"/>
      <c r="BQ825" s="62"/>
      <c r="BR825" s="62"/>
      <c r="BS825" s="62"/>
    </row>
    <row r="826" spans="1:71" ht="19.5" customHeight="1" x14ac:dyDescent="0.15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2"/>
      <c r="BF826" s="62"/>
      <c r="BG826" s="62"/>
      <c r="BH826" s="62"/>
      <c r="BI826" s="62"/>
      <c r="BJ826" s="62"/>
      <c r="BK826" s="62"/>
      <c r="BL826" s="62"/>
      <c r="BM826" s="62"/>
      <c r="BN826" s="62"/>
      <c r="BO826" s="62"/>
      <c r="BP826" s="62"/>
      <c r="BQ826" s="62"/>
      <c r="BR826" s="62"/>
      <c r="BS826" s="62"/>
    </row>
    <row r="827" spans="1:71" ht="19.5" customHeight="1" x14ac:dyDescent="0.15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2"/>
      <c r="BF827" s="62"/>
      <c r="BG827" s="62"/>
      <c r="BH827" s="62"/>
      <c r="BI827" s="62"/>
      <c r="BJ827" s="62"/>
      <c r="BK827" s="62"/>
      <c r="BL827" s="62"/>
      <c r="BM827" s="62"/>
      <c r="BN827" s="62"/>
      <c r="BO827" s="62"/>
      <c r="BP827" s="62"/>
      <c r="BQ827" s="62"/>
      <c r="BR827" s="62"/>
      <c r="BS827" s="62"/>
    </row>
    <row r="828" spans="1:71" ht="19.5" customHeight="1" x14ac:dyDescent="0.15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2"/>
      <c r="BF828" s="62"/>
      <c r="BG828" s="62"/>
      <c r="BH828" s="62"/>
      <c r="BI828" s="62"/>
      <c r="BJ828" s="62"/>
      <c r="BK828" s="62"/>
      <c r="BL828" s="62"/>
      <c r="BM828" s="62"/>
      <c r="BN828" s="62"/>
      <c r="BO828" s="62"/>
      <c r="BP828" s="62"/>
      <c r="BQ828" s="62"/>
      <c r="BR828" s="62"/>
      <c r="BS828" s="62"/>
    </row>
    <row r="829" spans="1:71" ht="19.5" customHeight="1" x14ac:dyDescent="0.15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2"/>
      <c r="BF829" s="62"/>
      <c r="BG829" s="62"/>
      <c r="BH829" s="62"/>
      <c r="BI829" s="62"/>
      <c r="BJ829" s="62"/>
      <c r="BK829" s="62"/>
      <c r="BL829" s="62"/>
      <c r="BM829" s="62"/>
      <c r="BN829" s="62"/>
      <c r="BO829" s="62"/>
      <c r="BP829" s="62"/>
      <c r="BQ829" s="62"/>
      <c r="BR829" s="62"/>
      <c r="BS829" s="62"/>
    </row>
    <row r="830" spans="1:71" ht="19.5" customHeight="1" x14ac:dyDescent="0.15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2"/>
      <c r="BF830" s="62"/>
      <c r="BG830" s="62"/>
      <c r="BH830" s="62"/>
      <c r="BI830" s="62"/>
      <c r="BJ830" s="62"/>
      <c r="BK830" s="62"/>
      <c r="BL830" s="62"/>
      <c r="BM830" s="62"/>
      <c r="BN830" s="62"/>
      <c r="BO830" s="62"/>
      <c r="BP830" s="62"/>
      <c r="BQ830" s="62"/>
      <c r="BR830" s="62"/>
      <c r="BS830" s="62"/>
    </row>
    <row r="831" spans="1:71" ht="19.5" customHeight="1" x14ac:dyDescent="0.15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2"/>
      <c r="BF831" s="62"/>
      <c r="BG831" s="62"/>
      <c r="BH831" s="62"/>
      <c r="BI831" s="62"/>
      <c r="BJ831" s="62"/>
      <c r="BK831" s="62"/>
      <c r="BL831" s="62"/>
      <c r="BM831" s="62"/>
      <c r="BN831" s="62"/>
      <c r="BO831" s="62"/>
      <c r="BP831" s="62"/>
      <c r="BQ831" s="62"/>
      <c r="BR831" s="62"/>
      <c r="BS831" s="62"/>
    </row>
    <row r="832" spans="1:71" ht="19.5" customHeight="1" x14ac:dyDescent="0.15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2"/>
      <c r="BF832" s="62"/>
      <c r="BG832" s="62"/>
      <c r="BH832" s="62"/>
      <c r="BI832" s="62"/>
      <c r="BJ832" s="62"/>
      <c r="BK832" s="62"/>
      <c r="BL832" s="62"/>
      <c r="BM832" s="62"/>
      <c r="BN832" s="62"/>
      <c r="BO832" s="62"/>
      <c r="BP832" s="62"/>
      <c r="BQ832" s="62"/>
      <c r="BR832" s="62"/>
      <c r="BS832" s="62"/>
    </row>
    <row r="833" spans="1:71" ht="19.5" customHeight="1" x14ac:dyDescent="0.15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2"/>
      <c r="BF833" s="62"/>
      <c r="BG833" s="62"/>
      <c r="BH833" s="62"/>
      <c r="BI833" s="62"/>
      <c r="BJ833" s="62"/>
      <c r="BK833" s="62"/>
      <c r="BL833" s="62"/>
      <c r="BM833" s="62"/>
      <c r="BN833" s="62"/>
      <c r="BO833" s="62"/>
      <c r="BP833" s="62"/>
      <c r="BQ833" s="62"/>
      <c r="BR833" s="62"/>
      <c r="BS833" s="62"/>
    </row>
    <row r="834" spans="1:71" ht="19.5" customHeight="1" x14ac:dyDescent="0.15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2"/>
      <c r="BF834" s="62"/>
      <c r="BG834" s="62"/>
      <c r="BH834" s="62"/>
      <c r="BI834" s="62"/>
      <c r="BJ834" s="62"/>
      <c r="BK834" s="62"/>
      <c r="BL834" s="62"/>
      <c r="BM834" s="62"/>
      <c r="BN834" s="62"/>
      <c r="BO834" s="62"/>
      <c r="BP834" s="62"/>
      <c r="BQ834" s="62"/>
      <c r="BR834" s="62"/>
      <c r="BS834" s="62"/>
    </row>
    <row r="835" spans="1:71" ht="19.5" customHeight="1" x14ac:dyDescent="0.1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  <c r="BN835" s="62"/>
      <c r="BO835" s="62"/>
      <c r="BP835" s="62"/>
      <c r="BQ835" s="62"/>
      <c r="BR835" s="62"/>
      <c r="BS835" s="62"/>
    </row>
    <row r="836" spans="1:71" ht="19.5" customHeight="1" x14ac:dyDescent="0.15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  <c r="BN836" s="62"/>
      <c r="BO836" s="62"/>
      <c r="BP836" s="62"/>
      <c r="BQ836" s="62"/>
      <c r="BR836" s="62"/>
      <c r="BS836" s="62"/>
    </row>
    <row r="837" spans="1:71" ht="19.5" customHeight="1" x14ac:dyDescent="0.15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  <c r="BN837" s="62"/>
      <c r="BO837" s="62"/>
      <c r="BP837" s="62"/>
      <c r="BQ837" s="62"/>
      <c r="BR837" s="62"/>
      <c r="BS837" s="62"/>
    </row>
    <row r="838" spans="1:71" ht="19.5" customHeight="1" x14ac:dyDescent="0.15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2"/>
      <c r="BF838" s="62"/>
      <c r="BG838" s="62"/>
      <c r="BH838" s="62"/>
      <c r="BI838" s="62"/>
      <c r="BJ838" s="62"/>
      <c r="BK838" s="62"/>
      <c r="BL838" s="62"/>
      <c r="BM838" s="62"/>
      <c r="BN838" s="62"/>
      <c r="BO838" s="62"/>
      <c r="BP838" s="62"/>
      <c r="BQ838" s="62"/>
      <c r="BR838" s="62"/>
      <c r="BS838" s="62"/>
    </row>
    <row r="839" spans="1:71" ht="19.5" customHeight="1" x14ac:dyDescent="0.15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2"/>
      <c r="BF839" s="62"/>
      <c r="BG839" s="62"/>
      <c r="BH839" s="62"/>
      <c r="BI839" s="62"/>
      <c r="BJ839" s="62"/>
      <c r="BK839" s="62"/>
      <c r="BL839" s="62"/>
      <c r="BM839" s="62"/>
      <c r="BN839" s="62"/>
      <c r="BO839" s="62"/>
      <c r="BP839" s="62"/>
      <c r="BQ839" s="62"/>
      <c r="BR839" s="62"/>
      <c r="BS839" s="62"/>
    </row>
    <row r="840" spans="1:71" ht="19.5" customHeight="1" x14ac:dyDescent="0.15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2"/>
      <c r="BF840" s="62"/>
      <c r="BG840" s="62"/>
      <c r="BH840" s="62"/>
      <c r="BI840" s="62"/>
      <c r="BJ840" s="62"/>
      <c r="BK840" s="62"/>
      <c r="BL840" s="62"/>
      <c r="BM840" s="62"/>
      <c r="BN840" s="62"/>
      <c r="BO840" s="62"/>
      <c r="BP840" s="62"/>
      <c r="BQ840" s="62"/>
      <c r="BR840" s="62"/>
      <c r="BS840" s="62"/>
    </row>
    <row r="841" spans="1:71" ht="19.5" customHeight="1" x14ac:dyDescent="0.15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2"/>
      <c r="BF841" s="62"/>
      <c r="BG841" s="62"/>
      <c r="BH841" s="62"/>
      <c r="BI841" s="62"/>
      <c r="BJ841" s="62"/>
      <c r="BK841" s="62"/>
      <c r="BL841" s="62"/>
      <c r="BM841" s="62"/>
      <c r="BN841" s="62"/>
      <c r="BO841" s="62"/>
      <c r="BP841" s="62"/>
      <c r="BQ841" s="62"/>
      <c r="BR841" s="62"/>
      <c r="BS841" s="62"/>
    </row>
    <row r="842" spans="1:71" ht="19.5" customHeight="1" x14ac:dyDescent="0.15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2"/>
      <c r="BF842" s="62"/>
      <c r="BG842" s="62"/>
      <c r="BH842" s="62"/>
      <c r="BI842" s="62"/>
      <c r="BJ842" s="62"/>
      <c r="BK842" s="62"/>
      <c r="BL842" s="62"/>
      <c r="BM842" s="62"/>
      <c r="BN842" s="62"/>
      <c r="BO842" s="62"/>
      <c r="BP842" s="62"/>
      <c r="BQ842" s="62"/>
      <c r="BR842" s="62"/>
      <c r="BS842" s="62"/>
    </row>
    <row r="843" spans="1:71" ht="19.5" customHeight="1" x14ac:dyDescent="0.15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2"/>
      <c r="BF843" s="62"/>
      <c r="BG843" s="62"/>
      <c r="BH843" s="62"/>
      <c r="BI843" s="62"/>
      <c r="BJ843" s="62"/>
      <c r="BK843" s="62"/>
      <c r="BL843" s="62"/>
      <c r="BM843" s="62"/>
      <c r="BN843" s="62"/>
      <c r="BO843" s="62"/>
      <c r="BP843" s="62"/>
      <c r="BQ843" s="62"/>
      <c r="BR843" s="62"/>
      <c r="BS843" s="62"/>
    </row>
    <row r="844" spans="1:71" ht="19.5" customHeight="1" x14ac:dyDescent="0.15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2"/>
      <c r="BF844" s="62"/>
      <c r="BG844" s="62"/>
      <c r="BH844" s="62"/>
      <c r="BI844" s="62"/>
      <c r="BJ844" s="62"/>
      <c r="BK844" s="62"/>
      <c r="BL844" s="62"/>
      <c r="BM844" s="62"/>
      <c r="BN844" s="62"/>
      <c r="BO844" s="62"/>
      <c r="BP844" s="62"/>
      <c r="BQ844" s="62"/>
      <c r="BR844" s="62"/>
      <c r="BS844" s="62"/>
    </row>
    <row r="845" spans="1:71" ht="19.5" customHeight="1" x14ac:dyDescent="0.1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2"/>
      <c r="BF845" s="62"/>
      <c r="BG845" s="62"/>
      <c r="BH845" s="62"/>
      <c r="BI845" s="62"/>
      <c r="BJ845" s="62"/>
      <c r="BK845" s="62"/>
      <c r="BL845" s="62"/>
      <c r="BM845" s="62"/>
      <c r="BN845" s="62"/>
      <c r="BO845" s="62"/>
      <c r="BP845" s="62"/>
      <c r="BQ845" s="62"/>
      <c r="BR845" s="62"/>
      <c r="BS845" s="62"/>
    </row>
    <row r="846" spans="1:71" ht="19.5" customHeight="1" x14ac:dyDescent="0.15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2"/>
      <c r="BF846" s="62"/>
      <c r="BG846" s="62"/>
      <c r="BH846" s="62"/>
      <c r="BI846" s="62"/>
      <c r="BJ846" s="62"/>
      <c r="BK846" s="62"/>
      <c r="BL846" s="62"/>
      <c r="BM846" s="62"/>
      <c r="BN846" s="62"/>
      <c r="BO846" s="62"/>
      <c r="BP846" s="62"/>
      <c r="BQ846" s="62"/>
      <c r="BR846" s="62"/>
      <c r="BS846" s="62"/>
    </row>
    <row r="847" spans="1:71" ht="19.5" customHeight="1" x14ac:dyDescent="0.15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2"/>
      <c r="BF847" s="62"/>
      <c r="BG847" s="62"/>
      <c r="BH847" s="62"/>
      <c r="BI847" s="62"/>
      <c r="BJ847" s="62"/>
      <c r="BK847" s="62"/>
      <c r="BL847" s="62"/>
      <c r="BM847" s="62"/>
      <c r="BN847" s="62"/>
      <c r="BO847" s="62"/>
      <c r="BP847" s="62"/>
      <c r="BQ847" s="62"/>
      <c r="BR847" s="62"/>
      <c r="BS847" s="62"/>
    </row>
    <row r="848" spans="1:71" ht="19.5" customHeight="1" x14ac:dyDescent="0.15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2"/>
      <c r="BF848" s="62"/>
      <c r="BG848" s="62"/>
      <c r="BH848" s="62"/>
      <c r="BI848" s="62"/>
      <c r="BJ848" s="62"/>
      <c r="BK848" s="62"/>
      <c r="BL848" s="62"/>
      <c r="BM848" s="62"/>
      <c r="BN848" s="62"/>
      <c r="BO848" s="62"/>
      <c r="BP848" s="62"/>
      <c r="BQ848" s="62"/>
      <c r="BR848" s="62"/>
      <c r="BS848" s="62"/>
    </row>
    <row r="849" spans="1:71" ht="19.5" customHeight="1" x14ac:dyDescent="0.15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2"/>
      <c r="BF849" s="62"/>
      <c r="BG849" s="62"/>
      <c r="BH849" s="62"/>
      <c r="BI849" s="62"/>
      <c r="BJ849" s="62"/>
      <c r="BK849" s="62"/>
      <c r="BL849" s="62"/>
      <c r="BM849" s="62"/>
      <c r="BN849" s="62"/>
      <c r="BO849" s="62"/>
      <c r="BP849" s="62"/>
      <c r="BQ849" s="62"/>
      <c r="BR849" s="62"/>
      <c r="BS849" s="62"/>
    </row>
    <row r="850" spans="1:71" ht="19.5" customHeight="1" x14ac:dyDescent="0.15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2"/>
      <c r="BF850" s="62"/>
      <c r="BG850" s="62"/>
      <c r="BH850" s="62"/>
      <c r="BI850" s="62"/>
      <c r="BJ850" s="62"/>
      <c r="BK850" s="62"/>
      <c r="BL850" s="62"/>
      <c r="BM850" s="62"/>
      <c r="BN850" s="62"/>
      <c r="BO850" s="62"/>
      <c r="BP850" s="62"/>
      <c r="BQ850" s="62"/>
      <c r="BR850" s="62"/>
      <c r="BS850" s="62"/>
    </row>
    <row r="851" spans="1:71" ht="19.5" customHeight="1" x14ac:dyDescent="0.15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2"/>
      <c r="BF851" s="62"/>
      <c r="BG851" s="62"/>
      <c r="BH851" s="62"/>
      <c r="BI851" s="62"/>
      <c r="BJ851" s="62"/>
      <c r="BK851" s="62"/>
      <c r="BL851" s="62"/>
      <c r="BM851" s="62"/>
      <c r="BN851" s="62"/>
      <c r="BO851" s="62"/>
      <c r="BP851" s="62"/>
      <c r="BQ851" s="62"/>
      <c r="BR851" s="62"/>
      <c r="BS851" s="62"/>
    </row>
    <row r="852" spans="1:71" ht="19.5" customHeight="1" x14ac:dyDescent="0.15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2"/>
      <c r="BF852" s="62"/>
      <c r="BG852" s="62"/>
      <c r="BH852" s="62"/>
      <c r="BI852" s="62"/>
      <c r="BJ852" s="62"/>
      <c r="BK852" s="62"/>
      <c r="BL852" s="62"/>
      <c r="BM852" s="62"/>
      <c r="BN852" s="62"/>
      <c r="BO852" s="62"/>
      <c r="BP852" s="62"/>
      <c r="BQ852" s="62"/>
      <c r="BR852" s="62"/>
      <c r="BS852" s="62"/>
    </row>
    <row r="853" spans="1:71" ht="19.5" customHeight="1" x14ac:dyDescent="0.15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2"/>
      <c r="BF853" s="62"/>
      <c r="BG853" s="62"/>
      <c r="BH853" s="62"/>
      <c r="BI853" s="62"/>
      <c r="BJ853" s="62"/>
      <c r="BK853" s="62"/>
      <c r="BL853" s="62"/>
      <c r="BM853" s="62"/>
      <c r="BN853" s="62"/>
      <c r="BO853" s="62"/>
      <c r="BP853" s="62"/>
      <c r="BQ853" s="62"/>
      <c r="BR853" s="62"/>
      <c r="BS853" s="62"/>
    </row>
    <row r="854" spans="1:71" ht="19.5" customHeight="1" x14ac:dyDescent="0.15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2"/>
      <c r="BF854" s="62"/>
      <c r="BG854" s="62"/>
      <c r="BH854" s="62"/>
      <c r="BI854" s="62"/>
      <c r="BJ854" s="62"/>
      <c r="BK854" s="62"/>
      <c r="BL854" s="62"/>
      <c r="BM854" s="62"/>
      <c r="BN854" s="62"/>
      <c r="BO854" s="62"/>
      <c r="BP854" s="62"/>
      <c r="BQ854" s="62"/>
      <c r="BR854" s="62"/>
      <c r="BS854" s="62"/>
    </row>
    <row r="855" spans="1:71" ht="19.5" customHeight="1" x14ac:dyDescent="0.1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2"/>
      <c r="BF855" s="62"/>
      <c r="BG855" s="62"/>
      <c r="BH855" s="62"/>
      <c r="BI855" s="62"/>
      <c r="BJ855" s="62"/>
      <c r="BK855" s="62"/>
      <c r="BL855" s="62"/>
      <c r="BM855" s="62"/>
      <c r="BN855" s="62"/>
      <c r="BO855" s="62"/>
      <c r="BP855" s="62"/>
      <c r="BQ855" s="62"/>
      <c r="BR855" s="62"/>
      <c r="BS855" s="62"/>
    </row>
    <row r="856" spans="1:71" ht="19.5" customHeight="1" x14ac:dyDescent="0.15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2"/>
      <c r="BF856" s="62"/>
      <c r="BG856" s="62"/>
      <c r="BH856" s="62"/>
      <c r="BI856" s="62"/>
      <c r="BJ856" s="62"/>
      <c r="BK856" s="62"/>
      <c r="BL856" s="62"/>
      <c r="BM856" s="62"/>
      <c r="BN856" s="62"/>
      <c r="BO856" s="62"/>
      <c r="BP856" s="62"/>
      <c r="BQ856" s="62"/>
      <c r="BR856" s="62"/>
      <c r="BS856" s="62"/>
    </row>
    <row r="857" spans="1:71" ht="19.5" customHeight="1" x14ac:dyDescent="0.15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2"/>
      <c r="BF857" s="62"/>
      <c r="BG857" s="62"/>
      <c r="BH857" s="62"/>
      <c r="BI857" s="62"/>
      <c r="BJ857" s="62"/>
      <c r="BK857" s="62"/>
      <c r="BL857" s="62"/>
      <c r="BM857" s="62"/>
      <c r="BN857" s="62"/>
      <c r="BO857" s="62"/>
      <c r="BP857" s="62"/>
      <c r="BQ857" s="62"/>
      <c r="BR857" s="62"/>
      <c r="BS857" s="62"/>
    </row>
    <row r="858" spans="1:71" ht="19.5" customHeight="1" x14ac:dyDescent="0.15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2"/>
      <c r="BF858" s="62"/>
      <c r="BG858" s="62"/>
      <c r="BH858" s="62"/>
      <c r="BI858" s="62"/>
      <c r="BJ858" s="62"/>
      <c r="BK858" s="62"/>
      <c r="BL858" s="62"/>
      <c r="BM858" s="62"/>
      <c r="BN858" s="62"/>
      <c r="BO858" s="62"/>
      <c r="BP858" s="62"/>
      <c r="BQ858" s="62"/>
      <c r="BR858" s="62"/>
      <c r="BS858" s="62"/>
    </row>
    <row r="859" spans="1:71" ht="19.5" customHeight="1" x14ac:dyDescent="0.15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2"/>
      <c r="BF859" s="62"/>
      <c r="BG859" s="62"/>
      <c r="BH859" s="62"/>
      <c r="BI859" s="62"/>
      <c r="BJ859" s="62"/>
      <c r="BK859" s="62"/>
      <c r="BL859" s="62"/>
      <c r="BM859" s="62"/>
      <c r="BN859" s="62"/>
      <c r="BO859" s="62"/>
      <c r="BP859" s="62"/>
      <c r="BQ859" s="62"/>
      <c r="BR859" s="62"/>
      <c r="BS859" s="62"/>
    </row>
    <row r="860" spans="1:71" ht="19.5" customHeight="1" x14ac:dyDescent="0.15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2"/>
      <c r="BF860" s="62"/>
      <c r="BG860" s="62"/>
      <c r="BH860" s="62"/>
      <c r="BI860" s="62"/>
      <c r="BJ860" s="62"/>
      <c r="BK860" s="62"/>
      <c r="BL860" s="62"/>
      <c r="BM860" s="62"/>
      <c r="BN860" s="62"/>
      <c r="BO860" s="62"/>
      <c r="BP860" s="62"/>
      <c r="BQ860" s="62"/>
      <c r="BR860" s="62"/>
      <c r="BS860" s="62"/>
    </row>
    <row r="861" spans="1:71" ht="19.5" customHeight="1" x14ac:dyDescent="0.15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2"/>
      <c r="BF861" s="62"/>
      <c r="BG861" s="62"/>
      <c r="BH861" s="62"/>
      <c r="BI861" s="62"/>
      <c r="BJ861" s="62"/>
      <c r="BK861" s="62"/>
      <c r="BL861" s="62"/>
      <c r="BM861" s="62"/>
      <c r="BN861" s="62"/>
      <c r="BO861" s="62"/>
      <c r="BP861" s="62"/>
      <c r="BQ861" s="62"/>
      <c r="BR861" s="62"/>
      <c r="BS861" s="62"/>
    </row>
    <row r="862" spans="1:71" ht="19.5" customHeight="1" x14ac:dyDescent="0.15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2"/>
      <c r="BF862" s="62"/>
      <c r="BG862" s="62"/>
      <c r="BH862" s="62"/>
      <c r="BI862" s="62"/>
      <c r="BJ862" s="62"/>
      <c r="BK862" s="62"/>
      <c r="BL862" s="62"/>
      <c r="BM862" s="62"/>
      <c r="BN862" s="62"/>
      <c r="BO862" s="62"/>
      <c r="BP862" s="62"/>
      <c r="BQ862" s="62"/>
      <c r="BR862" s="62"/>
      <c r="BS862" s="62"/>
    </row>
    <row r="863" spans="1:71" ht="19.5" customHeight="1" x14ac:dyDescent="0.15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2"/>
      <c r="BF863" s="62"/>
      <c r="BG863" s="62"/>
      <c r="BH863" s="62"/>
      <c r="BI863" s="62"/>
      <c r="BJ863" s="62"/>
      <c r="BK863" s="62"/>
      <c r="BL863" s="62"/>
      <c r="BM863" s="62"/>
      <c r="BN863" s="62"/>
      <c r="BO863" s="62"/>
      <c r="BP863" s="62"/>
      <c r="BQ863" s="62"/>
      <c r="BR863" s="62"/>
      <c r="BS863" s="62"/>
    </row>
    <row r="864" spans="1:71" ht="19.5" customHeight="1" x14ac:dyDescent="0.15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  <c r="BN864" s="62"/>
      <c r="BO864" s="62"/>
      <c r="BP864" s="62"/>
      <c r="BQ864" s="62"/>
      <c r="BR864" s="62"/>
      <c r="BS864" s="62"/>
    </row>
    <row r="865" spans="1:71" ht="19.5" customHeight="1" x14ac:dyDescent="0.1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  <c r="BN865" s="62"/>
      <c r="BO865" s="62"/>
      <c r="BP865" s="62"/>
      <c r="BQ865" s="62"/>
      <c r="BR865" s="62"/>
      <c r="BS865" s="62"/>
    </row>
    <row r="866" spans="1:71" ht="19.5" customHeight="1" x14ac:dyDescent="0.15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  <c r="BN866" s="62"/>
      <c r="BO866" s="62"/>
      <c r="BP866" s="62"/>
      <c r="BQ866" s="62"/>
      <c r="BR866" s="62"/>
      <c r="BS866" s="62"/>
    </row>
    <row r="867" spans="1:71" ht="19.5" customHeight="1" x14ac:dyDescent="0.15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2"/>
      <c r="BF867" s="62"/>
      <c r="BG867" s="62"/>
      <c r="BH867" s="62"/>
      <c r="BI867" s="62"/>
      <c r="BJ867" s="62"/>
      <c r="BK867" s="62"/>
      <c r="BL867" s="62"/>
      <c r="BM867" s="62"/>
      <c r="BN867" s="62"/>
      <c r="BO867" s="62"/>
      <c r="BP867" s="62"/>
      <c r="BQ867" s="62"/>
      <c r="BR867" s="62"/>
      <c r="BS867" s="62"/>
    </row>
    <row r="868" spans="1:71" ht="19.5" customHeight="1" x14ac:dyDescent="0.15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2"/>
      <c r="BF868" s="62"/>
      <c r="BG868" s="62"/>
      <c r="BH868" s="62"/>
      <c r="BI868" s="62"/>
      <c r="BJ868" s="62"/>
      <c r="BK868" s="62"/>
      <c r="BL868" s="62"/>
      <c r="BM868" s="62"/>
      <c r="BN868" s="62"/>
      <c r="BO868" s="62"/>
      <c r="BP868" s="62"/>
      <c r="BQ868" s="62"/>
      <c r="BR868" s="62"/>
      <c r="BS868" s="62"/>
    </row>
    <row r="869" spans="1:71" ht="19.5" customHeight="1" x14ac:dyDescent="0.15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2"/>
      <c r="BF869" s="62"/>
      <c r="BG869" s="62"/>
      <c r="BH869" s="62"/>
      <c r="BI869" s="62"/>
      <c r="BJ869" s="62"/>
      <c r="BK869" s="62"/>
      <c r="BL869" s="62"/>
      <c r="BM869" s="62"/>
      <c r="BN869" s="62"/>
      <c r="BO869" s="62"/>
      <c r="BP869" s="62"/>
      <c r="BQ869" s="62"/>
      <c r="BR869" s="62"/>
      <c r="BS869" s="62"/>
    </row>
    <row r="870" spans="1:71" ht="19.5" customHeight="1" x14ac:dyDescent="0.15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2"/>
      <c r="BF870" s="62"/>
      <c r="BG870" s="62"/>
      <c r="BH870" s="62"/>
      <c r="BI870" s="62"/>
      <c r="BJ870" s="62"/>
      <c r="BK870" s="62"/>
      <c r="BL870" s="62"/>
      <c r="BM870" s="62"/>
      <c r="BN870" s="62"/>
      <c r="BO870" s="62"/>
      <c r="BP870" s="62"/>
      <c r="BQ870" s="62"/>
      <c r="BR870" s="62"/>
      <c r="BS870" s="62"/>
    </row>
    <row r="871" spans="1:71" ht="19.5" customHeight="1" x14ac:dyDescent="0.15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2"/>
      <c r="BF871" s="62"/>
      <c r="BG871" s="62"/>
      <c r="BH871" s="62"/>
      <c r="BI871" s="62"/>
      <c r="BJ871" s="62"/>
      <c r="BK871" s="62"/>
      <c r="BL871" s="62"/>
      <c r="BM871" s="62"/>
      <c r="BN871" s="62"/>
      <c r="BO871" s="62"/>
      <c r="BP871" s="62"/>
      <c r="BQ871" s="62"/>
      <c r="BR871" s="62"/>
      <c r="BS871" s="62"/>
    </row>
    <row r="872" spans="1:71" ht="19.5" customHeight="1" x14ac:dyDescent="0.15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2"/>
      <c r="BF872" s="62"/>
      <c r="BG872" s="62"/>
      <c r="BH872" s="62"/>
      <c r="BI872" s="62"/>
      <c r="BJ872" s="62"/>
      <c r="BK872" s="62"/>
      <c r="BL872" s="62"/>
      <c r="BM872" s="62"/>
      <c r="BN872" s="62"/>
      <c r="BO872" s="62"/>
      <c r="BP872" s="62"/>
      <c r="BQ872" s="62"/>
      <c r="BR872" s="62"/>
      <c r="BS872" s="62"/>
    </row>
    <row r="873" spans="1:71" ht="19.5" customHeight="1" x14ac:dyDescent="0.15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2"/>
      <c r="BF873" s="62"/>
      <c r="BG873" s="62"/>
      <c r="BH873" s="62"/>
      <c r="BI873" s="62"/>
      <c r="BJ873" s="62"/>
      <c r="BK873" s="62"/>
      <c r="BL873" s="62"/>
      <c r="BM873" s="62"/>
      <c r="BN873" s="62"/>
      <c r="BO873" s="62"/>
      <c r="BP873" s="62"/>
      <c r="BQ873" s="62"/>
      <c r="BR873" s="62"/>
      <c r="BS873" s="62"/>
    </row>
    <row r="874" spans="1:71" ht="19.5" customHeight="1" x14ac:dyDescent="0.15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2"/>
      <c r="BF874" s="62"/>
      <c r="BG874" s="62"/>
      <c r="BH874" s="62"/>
      <c r="BI874" s="62"/>
      <c r="BJ874" s="62"/>
      <c r="BK874" s="62"/>
      <c r="BL874" s="62"/>
      <c r="BM874" s="62"/>
      <c r="BN874" s="62"/>
      <c r="BO874" s="62"/>
      <c r="BP874" s="62"/>
      <c r="BQ874" s="62"/>
      <c r="BR874" s="62"/>
      <c r="BS874" s="62"/>
    </row>
    <row r="875" spans="1:71" ht="19.5" customHeight="1" x14ac:dyDescent="0.1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2"/>
      <c r="BF875" s="62"/>
      <c r="BG875" s="62"/>
      <c r="BH875" s="62"/>
      <c r="BI875" s="62"/>
      <c r="BJ875" s="62"/>
      <c r="BK875" s="62"/>
      <c r="BL875" s="62"/>
      <c r="BM875" s="62"/>
      <c r="BN875" s="62"/>
      <c r="BO875" s="62"/>
      <c r="BP875" s="62"/>
      <c r="BQ875" s="62"/>
      <c r="BR875" s="62"/>
      <c r="BS875" s="62"/>
    </row>
    <row r="876" spans="1:71" ht="19.5" customHeight="1" x14ac:dyDescent="0.15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2"/>
      <c r="BF876" s="62"/>
      <c r="BG876" s="62"/>
      <c r="BH876" s="62"/>
      <c r="BI876" s="62"/>
      <c r="BJ876" s="62"/>
      <c r="BK876" s="62"/>
      <c r="BL876" s="62"/>
      <c r="BM876" s="62"/>
      <c r="BN876" s="62"/>
      <c r="BO876" s="62"/>
      <c r="BP876" s="62"/>
      <c r="BQ876" s="62"/>
      <c r="BR876" s="62"/>
      <c r="BS876" s="62"/>
    </row>
    <row r="877" spans="1:71" ht="19.5" customHeight="1" x14ac:dyDescent="0.15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2"/>
      <c r="BF877" s="62"/>
      <c r="BG877" s="62"/>
      <c r="BH877" s="62"/>
      <c r="BI877" s="62"/>
      <c r="BJ877" s="62"/>
      <c r="BK877" s="62"/>
      <c r="BL877" s="62"/>
      <c r="BM877" s="62"/>
      <c r="BN877" s="62"/>
      <c r="BO877" s="62"/>
      <c r="BP877" s="62"/>
      <c r="BQ877" s="62"/>
      <c r="BR877" s="62"/>
      <c r="BS877" s="62"/>
    </row>
    <row r="878" spans="1:71" ht="19.5" customHeight="1" x14ac:dyDescent="0.15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2"/>
      <c r="BF878" s="62"/>
      <c r="BG878" s="62"/>
      <c r="BH878" s="62"/>
      <c r="BI878" s="62"/>
      <c r="BJ878" s="62"/>
      <c r="BK878" s="62"/>
      <c r="BL878" s="62"/>
      <c r="BM878" s="62"/>
      <c r="BN878" s="62"/>
      <c r="BO878" s="62"/>
      <c r="BP878" s="62"/>
      <c r="BQ878" s="62"/>
      <c r="BR878" s="62"/>
      <c r="BS878" s="62"/>
    </row>
    <row r="879" spans="1:71" ht="19.5" customHeight="1" x14ac:dyDescent="0.15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2"/>
      <c r="BF879" s="62"/>
      <c r="BG879" s="62"/>
      <c r="BH879" s="62"/>
      <c r="BI879" s="62"/>
      <c r="BJ879" s="62"/>
      <c r="BK879" s="62"/>
      <c r="BL879" s="62"/>
      <c r="BM879" s="62"/>
      <c r="BN879" s="62"/>
      <c r="BO879" s="62"/>
      <c r="BP879" s="62"/>
      <c r="BQ879" s="62"/>
      <c r="BR879" s="62"/>
      <c r="BS879" s="62"/>
    </row>
    <row r="880" spans="1:71" ht="19.5" customHeight="1" x14ac:dyDescent="0.15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2"/>
      <c r="BF880" s="62"/>
      <c r="BG880" s="62"/>
      <c r="BH880" s="62"/>
      <c r="BI880" s="62"/>
      <c r="BJ880" s="62"/>
      <c r="BK880" s="62"/>
      <c r="BL880" s="62"/>
      <c r="BM880" s="62"/>
      <c r="BN880" s="62"/>
      <c r="BO880" s="62"/>
      <c r="BP880" s="62"/>
      <c r="BQ880" s="62"/>
      <c r="BR880" s="62"/>
      <c r="BS880" s="62"/>
    </row>
    <row r="881" spans="1:71" ht="19.5" customHeight="1" x14ac:dyDescent="0.15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2"/>
      <c r="BF881" s="62"/>
      <c r="BG881" s="62"/>
      <c r="BH881" s="62"/>
      <c r="BI881" s="62"/>
      <c r="BJ881" s="62"/>
      <c r="BK881" s="62"/>
      <c r="BL881" s="62"/>
      <c r="BM881" s="62"/>
      <c r="BN881" s="62"/>
      <c r="BO881" s="62"/>
      <c r="BP881" s="62"/>
      <c r="BQ881" s="62"/>
      <c r="BR881" s="62"/>
      <c r="BS881" s="62"/>
    </row>
    <row r="882" spans="1:71" ht="19.5" customHeight="1" x14ac:dyDescent="0.15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2"/>
      <c r="BF882" s="62"/>
      <c r="BG882" s="62"/>
      <c r="BH882" s="62"/>
      <c r="BI882" s="62"/>
      <c r="BJ882" s="62"/>
      <c r="BK882" s="62"/>
      <c r="BL882" s="62"/>
      <c r="BM882" s="62"/>
      <c r="BN882" s="62"/>
      <c r="BO882" s="62"/>
      <c r="BP882" s="62"/>
      <c r="BQ882" s="62"/>
      <c r="BR882" s="62"/>
      <c r="BS882" s="62"/>
    </row>
    <row r="883" spans="1:71" ht="19.5" customHeight="1" x14ac:dyDescent="0.15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2"/>
      <c r="BF883" s="62"/>
      <c r="BG883" s="62"/>
      <c r="BH883" s="62"/>
      <c r="BI883" s="62"/>
      <c r="BJ883" s="62"/>
      <c r="BK883" s="62"/>
      <c r="BL883" s="62"/>
      <c r="BM883" s="62"/>
      <c r="BN883" s="62"/>
      <c r="BO883" s="62"/>
      <c r="BP883" s="62"/>
      <c r="BQ883" s="62"/>
      <c r="BR883" s="62"/>
      <c r="BS883" s="62"/>
    </row>
    <row r="884" spans="1:71" ht="19.5" customHeight="1" x14ac:dyDescent="0.15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2"/>
      <c r="BF884" s="62"/>
      <c r="BG884" s="62"/>
      <c r="BH884" s="62"/>
      <c r="BI884" s="62"/>
      <c r="BJ884" s="62"/>
      <c r="BK884" s="62"/>
      <c r="BL884" s="62"/>
      <c r="BM884" s="62"/>
      <c r="BN884" s="62"/>
      <c r="BO884" s="62"/>
      <c r="BP884" s="62"/>
      <c r="BQ884" s="62"/>
      <c r="BR884" s="62"/>
      <c r="BS884" s="62"/>
    </row>
    <row r="885" spans="1:71" ht="19.5" customHeight="1" x14ac:dyDescent="0.1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2"/>
      <c r="BF885" s="62"/>
      <c r="BG885" s="62"/>
      <c r="BH885" s="62"/>
      <c r="BI885" s="62"/>
      <c r="BJ885" s="62"/>
      <c r="BK885" s="62"/>
      <c r="BL885" s="62"/>
      <c r="BM885" s="62"/>
      <c r="BN885" s="62"/>
      <c r="BO885" s="62"/>
      <c r="BP885" s="62"/>
      <c r="BQ885" s="62"/>
      <c r="BR885" s="62"/>
      <c r="BS885" s="62"/>
    </row>
    <row r="886" spans="1:71" ht="19.5" customHeight="1" x14ac:dyDescent="0.15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2"/>
      <c r="BF886" s="62"/>
      <c r="BG886" s="62"/>
      <c r="BH886" s="62"/>
      <c r="BI886" s="62"/>
      <c r="BJ886" s="62"/>
      <c r="BK886" s="62"/>
      <c r="BL886" s="62"/>
      <c r="BM886" s="62"/>
      <c r="BN886" s="62"/>
      <c r="BO886" s="62"/>
      <c r="BP886" s="62"/>
      <c r="BQ886" s="62"/>
      <c r="BR886" s="62"/>
      <c r="BS886" s="62"/>
    </row>
    <row r="887" spans="1:71" ht="19.5" customHeight="1" x14ac:dyDescent="0.15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2"/>
      <c r="BF887" s="62"/>
      <c r="BG887" s="62"/>
      <c r="BH887" s="62"/>
      <c r="BI887" s="62"/>
      <c r="BJ887" s="62"/>
      <c r="BK887" s="62"/>
      <c r="BL887" s="62"/>
      <c r="BM887" s="62"/>
      <c r="BN887" s="62"/>
      <c r="BO887" s="62"/>
      <c r="BP887" s="62"/>
      <c r="BQ887" s="62"/>
      <c r="BR887" s="62"/>
      <c r="BS887" s="62"/>
    </row>
    <row r="888" spans="1:71" ht="19.5" customHeight="1" x14ac:dyDescent="0.15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2"/>
      <c r="BF888" s="62"/>
      <c r="BG888" s="62"/>
      <c r="BH888" s="62"/>
      <c r="BI888" s="62"/>
      <c r="BJ888" s="62"/>
      <c r="BK888" s="62"/>
      <c r="BL888" s="62"/>
      <c r="BM888" s="62"/>
      <c r="BN888" s="62"/>
      <c r="BO888" s="62"/>
      <c r="BP888" s="62"/>
      <c r="BQ888" s="62"/>
      <c r="BR888" s="62"/>
      <c r="BS888" s="62"/>
    </row>
    <row r="889" spans="1:71" ht="19.5" customHeight="1" x14ac:dyDescent="0.15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2"/>
      <c r="BF889" s="62"/>
      <c r="BG889" s="62"/>
      <c r="BH889" s="62"/>
      <c r="BI889" s="62"/>
      <c r="BJ889" s="62"/>
      <c r="BK889" s="62"/>
      <c r="BL889" s="62"/>
      <c r="BM889" s="62"/>
      <c r="BN889" s="62"/>
      <c r="BO889" s="62"/>
      <c r="BP889" s="62"/>
      <c r="BQ889" s="62"/>
      <c r="BR889" s="62"/>
      <c r="BS889" s="62"/>
    </row>
    <row r="890" spans="1:71" ht="19.5" customHeight="1" x14ac:dyDescent="0.15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2"/>
      <c r="BF890" s="62"/>
      <c r="BG890" s="62"/>
      <c r="BH890" s="62"/>
      <c r="BI890" s="62"/>
      <c r="BJ890" s="62"/>
      <c r="BK890" s="62"/>
      <c r="BL890" s="62"/>
      <c r="BM890" s="62"/>
      <c r="BN890" s="62"/>
      <c r="BO890" s="62"/>
      <c r="BP890" s="62"/>
      <c r="BQ890" s="62"/>
      <c r="BR890" s="62"/>
      <c r="BS890" s="62"/>
    </row>
    <row r="891" spans="1:71" ht="19.5" customHeight="1" x14ac:dyDescent="0.15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2"/>
      <c r="BF891" s="62"/>
      <c r="BG891" s="62"/>
      <c r="BH891" s="62"/>
      <c r="BI891" s="62"/>
      <c r="BJ891" s="62"/>
      <c r="BK891" s="62"/>
      <c r="BL891" s="62"/>
      <c r="BM891" s="62"/>
      <c r="BN891" s="62"/>
      <c r="BO891" s="62"/>
      <c r="BP891" s="62"/>
      <c r="BQ891" s="62"/>
      <c r="BR891" s="62"/>
      <c r="BS891" s="62"/>
    </row>
    <row r="892" spans="1:71" ht="19.5" customHeight="1" x14ac:dyDescent="0.15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2"/>
      <c r="BF892" s="62"/>
      <c r="BG892" s="62"/>
      <c r="BH892" s="62"/>
      <c r="BI892" s="62"/>
      <c r="BJ892" s="62"/>
      <c r="BK892" s="62"/>
      <c r="BL892" s="62"/>
      <c r="BM892" s="62"/>
      <c r="BN892" s="62"/>
      <c r="BO892" s="62"/>
      <c r="BP892" s="62"/>
      <c r="BQ892" s="62"/>
      <c r="BR892" s="62"/>
      <c r="BS892" s="62"/>
    </row>
    <row r="893" spans="1:71" ht="19.5" customHeight="1" x14ac:dyDescent="0.15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  <c r="BN893" s="62"/>
      <c r="BO893" s="62"/>
      <c r="BP893" s="62"/>
      <c r="BQ893" s="62"/>
      <c r="BR893" s="62"/>
      <c r="BS893" s="62"/>
    </row>
    <row r="894" spans="1:71" ht="19.5" customHeight="1" x14ac:dyDescent="0.15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  <c r="BN894" s="62"/>
      <c r="BO894" s="62"/>
      <c r="BP894" s="62"/>
      <c r="BQ894" s="62"/>
      <c r="BR894" s="62"/>
      <c r="BS894" s="62"/>
    </row>
    <row r="895" spans="1:71" ht="19.5" customHeight="1" x14ac:dyDescent="0.1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  <c r="BN895" s="62"/>
      <c r="BO895" s="62"/>
      <c r="BP895" s="62"/>
      <c r="BQ895" s="62"/>
      <c r="BR895" s="62"/>
      <c r="BS895" s="62"/>
    </row>
    <row r="896" spans="1:71" ht="19.5" customHeight="1" x14ac:dyDescent="0.15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2"/>
      <c r="BF896" s="62"/>
      <c r="BG896" s="62"/>
      <c r="BH896" s="62"/>
      <c r="BI896" s="62"/>
      <c r="BJ896" s="62"/>
      <c r="BK896" s="62"/>
      <c r="BL896" s="62"/>
      <c r="BM896" s="62"/>
      <c r="BN896" s="62"/>
      <c r="BO896" s="62"/>
      <c r="BP896" s="62"/>
      <c r="BQ896" s="62"/>
      <c r="BR896" s="62"/>
      <c r="BS896" s="62"/>
    </row>
    <row r="897" spans="1:71" ht="19.5" customHeight="1" x14ac:dyDescent="0.15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2"/>
      <c r="BF897" s="62"/>
      <c r="BG897" s="62"/>
      <c r="BH897" s="62"/>
      <c r="BI897" s="62"/>
      <c r="BJ897" s="62"/>
      <c r="BK897" s="62"/>
      <c r="BL897" s="62"/>
      <c r="BM897" s="62"/>
      <c r="BN897" s="62"/>
      <c r="BO897" s="62"/>
      <c r="BP897" s="62"/>
      <c r="BQ897" s="62"/>
      <c r="BR897" s="62"/>
      <c r="BS897" s="62"/>
    </row>
    <row r="898" spans="1:71" ht="19.5" customHeight="1" x14ac:dyDescent="0.15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2"/>
      <c r="BF898" s="62"/>
      <c r="BG898" s="62"/>
      <c r="BH898" s="62"/>
      <c r="BI898" s="62"/>
      <c r="BJ898" s="62"/>
      <c r="BK898" s="62"/>
      <c r="BL898" s="62"/>
      <c r="BM898" s="62"/>
      <c r="BN898" s="62"/>
      <c r="BO898" s="62"/>
      <c r="BP898" s="62"/>
      <c r="BQ898" s="62"/>
      <c r="BR898" s="62"/>
      <c r="BS898" s="62"/>
    </row>
    <row r="899" spans="1:71" ht="19.5" customHeight="1" x14ac:dyDescent="0.15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2"/>
      <c r="BJ899" s="62"/>
      <c r="BK899" s="62"/>
      <c r="BL899" s="62"/>
      <c r="BM899" s="62"/>
      <c r="BN899" s="62"/>
      <c r="BO899" s="62"/>
      <c r="BP899" s="62"/>
      <c r="BQ899" s="62"/>
      <c r="BR899" s="62"/>
      <c r="BS899" s="62"/>
    </row>
    <row r="900" spans="1:71" ht="19.5" customHeight="1" x14ac:dyDescent="0.15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2"/>
      <c r="BF900" s="62"/>
      <c r="BG900" s="62"/>
      <c r="BH900" s="62"/>
      <c r="BI900" s="62"/>
      <c r="BJ900" s="62"/>
      <c r="BK900" s="62"/>
      <c r="BL900" s="62"/>
      <c r="BM900" s="62"/>
      <c r="BN900" s="62"/>
      <c r="BO900" s="62"/>
      <c r="BP900" s="62"/>
      <c r="BQ900" s="62"/>
      <c r="BR900" s="62"/>
      <c r="BS900" s="62"/>
    </row>
    <row r="901" spans="1:71" ht="19.5" customHeight="1" x14ac:dyDescent="0.15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  <c r="BN901" s="62"/>
      <c r="BO901" s="62"/>
      <c r="BP901" s="62"/>
      <c r="BQ901" s="62"/>
      <c r="BR901" s="62"/>
      <c r="BS901" s="62"/>
    </row>
    <row r="902" spans="1:71" ht="19.5" customHeight="1" x14ac:dyDescent="0.15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2"/>
      <c r="BF902" s="62"/>
      <c r="BG902" s="62"/>
      <c r="BH902" s="62"/>
      <c r="BI902" s="62"/>
      <c r="BJ902" s="62"/>
      <c r="BK902" s="62"/>
      <c r="BL902" s="62"/>
      <c r="BM902" s="62"/>
      <c r="BN902" s="62"/>
      <c r="BO902" s="62"/>
      <c r="BP902" s="62"/>
      <c r="BQ902" s="62"/>
      <c r="BR902" s="62"/>
      <c r="BS902" s="62"/>
    </row>
    <row r="903" spans="1:71" ht="19.5" customHeight="1" x14ac:dyDescent="0.15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2"/>
      <c r="BF903" s="62"/>
      <c r="BG903" s="62"/>
      <c r="BH903" s="62"/>
      <c r="BI903" s="62"/>
      <c r="BJ903" s="62"/>
      <c r="BK903" s="62"/>
      <c r="BL903" s="62"/>
      <c r="BM903" s="62"/>
      <c r="BN903" s="62"/>
      <c r="BO903" s="62"/>
      <c r="BP903" s="62"/>
      <c r="BQ903" s="62"/>
      <c r="BR903" s="62"/>
      <c r="BS903" s="62"/>
    </row>
    <row r="904" spans="1:71" ht="19.5" customHeight="1" x14ac:dyDescent="0.15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2"/>
      <c r="BF904" s="62"/>
      <c r="BG904" s="62"/>
      <c r="BH904" s="62"/>
      <c r="BI904" s="62"/>
      <c r="BJ904" s="62"/>
      <c r="BK904" s="62"/>
      <c r="BL904" s="62"/>
      <c r="BM904" s="62"/>
      <c r="BN904" s="62"/>
      <c r="BO904" s="62"/>
      <c r="BP904" s="62"/>
      <c r="BQ904" s="62"/>
      <c r="BR904" s="62"/>
      <c r="BS904" s="62"/>
    </row>
    <row r="905" spans="1:71" ht="19.5" customHeight="1" x14ac:dyDescent="0.1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  <c r="BN905" s="62"/>
      <c r="BO905" s="62"/>
      <c r="BP905" s="62"/>
      <c r="BQ905" s="62"/>
      <c r="BR905" s="62"/>
      <c r="BS905" s="62"/>
    </row>
    <row r="906" spans="1:71" ht="19.5" customHeight="1" x14ac:dyDescent="0.15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2"/>
      <c r="BF906" s="62"/>
      <c r="BG906" s="62"/>
      <c r="BH906" s="62"/>
      <c r="BI906" s="62"/>
      <c r="BJ906" s="62"/>
      <c r="BK906" s="62"/>
      <c r="BL906" s="62"/>
      <c r="BM906" s="62"/>
      <c r="BN906" s="62"/>
      <c r="BO906" s="62"/>
      <c r="BP906" s="62"/>
      <c r="BQ906" s="62"/>
      <c r="BR906" s="62"/>
      <c r="BS906" s="62"/>
    </row>
    <row r="907" spans="1:71" ht="19.5" customHeight="1" x14ac:dyDescent="0.15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2"/>
      <c r="BF907" s="62"/>
      <c r="BG907" s="62"/>
      <c r="BH907" s="62"/>
      <c r="BI907" s="62"/>
      <c r="BJ907" s="62"/>
      <c r="BK907" s="62"/>
      <c r="BL907" s="62"/>
      <c r="BM907" s="62"/>
      <c r="BN907" s="62"/>
      <c r="BO907" s="62"/>
      <c r="BP907" s="62"/>
      <c r="BQ907" s="62"/>
      <c r="BR907" s="62"/>
      <c r="BS907" s="62"/>
    </row>
    <row r="908" spans="1:71" ht="19.5" customHeight="1" x14ac:dyDescent="0.15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2"/>
      <c r="BF908" s="62"/>
      <c r="BG908" s="62"/>
      <c r="BH908" s="62"/>
      <c r="BI908" s="62"/>
      <c r="BJ908" s="62"/>
      <c r="BK908" s="62"/>
      <c r="BL908" s="62"/>
      <c r="BM908" s="62"/>
      <c r="BN908" s="62"/>
      <c r="BO908" s="62"/>
      <c r="BP908" s="62"/>
      <c r="BQ908" s="62"/>
      <c r="BR908" s="62"/>
      <c r="BS908" s="62"/>
    </row>
    <row r="909" spans="1:71" ht="19.5" customHeight="1" x14ac:dyDescent="0.15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2"/>
      <c r="BF909" s="62"/>
      <c r="BG909" s="62"/>
      <c r="BH909" s="62"/>
      <c r="BI909" s="62"/>
      <c r="BJ909" s="62"/>
      <c r="BK909" s="62"/>
      <c r="BL909" s="62"/>
      <c r="BM909" s="62"/>
      <c r="BN909" s="62"/>
      <c r="BO909" s="62"/>
      <c r="BP909" s="62"/>
      <c r="BQ909" s="62"/>
      <c r="BR909" s="62"/>
      <c r="BS909" s="62"/>
    </row>
    <row r="910" spans="1:71" ht="19.5" customHeight="1" x14ac:dyDescent="0.15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2"/>
      <c r="BF910" s="62"/>
      <c r="BG910" s="62"/>
      <c r="BH910" s="62"/>
      <c r="BI910" s="62"/>
      <c r="BJ910" s="62"/>
      <c r="BK910" s="62"/>
      <c r="BL910" s="62"/>
      <c r="BM910" s="62"/>
      <c r="BN910" s="62"/>
      <c r="BO910" s="62"/>
      <c r="BP910" s="62"/>
      <c r="BQ910" s="62"/>
      <c r="BR910" s="62"/>
      <c r="BS910" s="62"/>
    </row>
    <row r="911" spans="1:71" ht="19.5" customHeight="1" x14ac:dyDescent="0.15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2"/>
      <c r="BF911" s="62"/>
      <c r="BG911" s="62"/>
      <c r="BH911" s="62"/>
      <c r="BI911" s="62"/>
      <c r="BJ911" s="62"/>
      <c r="BK911" s="62"/>
      <c r="BL911" s="62"/>
      <c r="BM911" s="62"/>
      <c r="BN911" s="62"/>
      <c r="BO911" s="62"/>
      <c r="BP911" s="62"/>
      <c r="BQ911" s="62"/>
      <c r="BR911" s="62"/>
      <c r="BS911" s="62"/>
    </row>
    <row r="912" spans="1:71" ht="19.5" customHeight="1" x14ac:dyDescent="0.15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2"/>
      <c r="BF912" s="62"/>
      <c r="BG912" s="62"/>
      <c r="BH912" s="62"/>
      <c r="BI912" s="62"/>
      <c r="BJ912" s="62"/>
      <c r="BK912" s="62"/>
      <c r="BL912" s="62"/>
      <c r="BM912" s="62"/>
      <c r="BN912" s="62"/>
      <c r="BO912" s="62"/>
      <c r="BP912" s="62"/>
      <c r="BQ912" s="62"/>
      <c r="BR912" s="62"/>
      <c r="BS912" s="62"/>
    </row>
    <row r="913" spans="1:71" ht="19.5" customHeight="1" x14ac:dyDescent="0.15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2"/>
      <c r="BF913" s="62"/>
      <c r="BG913" s="62"/>
      <c r="BH913" s="62"/>
      <c r="BI913" s="62"/>
      <c r="BJ913" s="62"/>
      <c r="BK913" s="62"/>
      <c r="BL913" s="62"/>
      <c r="BM913" s="62"/>
      <c r="BN913" s="62"/>
      <c r="BO913" s="62"/>
      <c r="BP913" s="62"/>
      <c r="BQ913" s="62"/>
      <c r="BR913" s="62"/>
      <c r="BS913" s="62"/>
    </row>
    <row r="914" spans="1:71" ht="19.5" customHeight="1" x14ac:dyDescent="0.15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2"/>
      <c r="BF914" s="62"/>
      <c r="BG914" s="62"/>
      <c r="BH914" s="62"/>
      <c r="BI914" s="62"/>
      <c r="BJ914" s="62"/>
      <c r="BK914" s="62"/>
      <c r="BL914" s="62"/>
      <c r="BM914" s="62"/>
      <c r="BN914" s="62"/>
      <c r="BO914" s="62"/>
      <c r="BP914" s="62"/>
      <c r="BQ914" s="62"/>
      <c r="BR914" s="62"/>
      <c r="BS914" s="62"/>
    </row>
    <row r="915" spans="1:71" ht="19.5" customHeight="1" x14ac:dyDescent="0.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2"/>
      <c r="BF915" s="62"/>
      <c r="BG915" s="62"/>
      <c r="BH915" s="62"/>
      <c r="BI915" s="62"/>
      <c r="BJ915" s="62"/>
      <c r="BK915" s="62"/>
      <c r="BL915" s="62"/>
      <c r="BM915" s="62"/>
      <c r="BN915" s="62"/>
      <c r="BO915" s="62"/>
      <c r="BP915" s="62"/>
      <c r="BQ915" s="62"/>
      <c r="BR915" s="62"/>
      <c r="BS915" s="62"/>
    </row>
    <row r="916" spans="1:71" ht="19.5" customHeight="1" x14ac:dyDescent="0.15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2"/>
      <c r="BF916" s="62"/>
      <c r="BG916" s="62"/>
      <c r="BH916" s="62"/>
      <c r="BI916" s="62"/>
      <c r="BJ916" s="62"/>
      <c r="BK916" s="62"/>
      <c r="BL916" s="62"/>
      <c r="BM916" s="62"/>
      <c r="BN916" s="62"/>
      <c r="BO916" s="62"/>
      <c r="BP916" s="62"/>
      <c r="BQ916" s="62"/>
      <c r="BR916" s="62"/>
      <c r="BS916" s="62"/>
    </row>
    <row r="917" spans="1:71" ht="19.5" customHeight="1" x14ac:dyDescent="0.15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2"/>
      <c r="BF917" s="62"/>
      <c r="BG917" s="62"/>
      <c r="BH917" s="62"/>
      <c r="BI917" s="62"/>
      <c r="BJ917" s="62"/>
      <c r="BK917" s="62"/>
      <c r="BL917" s="62"/>
      <c r="BM917" s="62"/>
      <c r="BN917" s="62"/>
      <c r="BO917" s="62"/>
      <c r="BP917" s="62"/>
      <c r="BQ917" s="62"/>
      <c r="BR917" s="62"/>
      <c r="BS917" s="62"/>
    </row>
    <row r="918" spans="1:71" ht="19.5" customHeight="1" x14ac:dyDescent="0.15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2"/>
      <c r="BF918" s="62"/>
      <c r="BG918" s="62"/>
      <c r="BH918" s="62"/>
      <c r="BI918" s="62"/>
      <c r="BJ918" s="62"/>
      <c r="BK918" s="62"/>
      <c r="BL918" s="62"/>
      <c r="BM918" s="62"/>
      <c r="BN918" s="62"/>
      <c r="BO918" s="62"/>
      <c r="BP918" s="62"/>
      <c r="BQ918" s="62"/>
      <c r="BR918" s="62"/>
      <c r="BS918" s="62"/>
    </row>
    <row r="919" spans="1:71" ht="19.5" customHeight="1" x14ac:dyDescent="0.15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2"/>
      <c r="BF919" s="62"/>
      <c r="BG919" s="62"/>
      <c r="BH919" s="62"/>
      <c r="BI919" s="62"/>
      <c r="BJ919" s="62"/>
      <c r="BK919" s="62"/>
      <c r="BL919" s="62"/>
      <c r="BM919" s="62"/>
      <c r="BN919" s="62"/>
      <c r="BO919" s="62"/>
      <c r="BP919" s="62"/>
      <c r="BQ919" s="62"/>
      <c r="BR919" s="62"/>
      <c r="BS919" s="62"/>
    </row>
    <row r="920" spans="1:71" ht="19.5" customHeight="1" x14ac:dyDescent="0.15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2"/>
      <c r="BF920" s="62"/>
      <c r="BG920" s="62"/>
      <c r="BH920" s="62"/>
      <c r="BI920" s="62"/>
      <c r="BJ920" s="62"/>
      <c r="BK920" s="62"/>
      <c r="BL920" s="62"/>
      <c r="BM920" s="62"/>
      <c r="BN920" s="62"/>
      <c r="BO920" s="62"/>
      <c r="BP920" s="62"/>
      <c r="BQ920" s="62"/>
      <c r="BR920" s="62"/>
      <c r="BS920" s="62"/>
    </row>
    <row r="921" spans="1:71" ht="19.5" customHeight="1" x14ac:dyDescent="0.15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2"/>
      <c r="BF921" s="62"/>
      <c r="BG921" s="62"/>
      <c r="BH921" s="62"/>
      <c r="BI921" s="62"/>
      <c r="BJ921" s="62"/>
      <c r="BK921" s="62"/>
      <c r="BL921" s="62"/>
      <c r="BM921" s="62"/>
      <c r="BN921" s="62"/>
      <c r="BO921" s="62"/>
      <c r="BP921" s="62"/>
      <c r="BQ921" s="62"/>
      <c r="BR921" s="62"/>
      <c r="BS921" s="62"/>
    </row>
    <row r="922" spans="1:71" ht="19.5" customHeight="1" x14ac:dyDescent="0.15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  <c r="AB922" s="62"/>
      <c r="AC922" s="62"/>
      <c r="AD922" s="62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2"/>
      <c r="BF922" s="62"/>
      <c r="BG922" s="62"/>
      <c r="BH922" s="62"/>
      <c r="BI922" s="62"/>
      <c r="BJ922" s="62"/>
      <c r="BK922" s="62"/>
      <c r="BL922" s="62"/>
      <c r="BM922" s="62"/>
      <c r="BN922" s="62"/>
      <c r="BO922" s="62"/>
      <c r="BP922" s="62"/>
      <c r="BQ922" s="62"/>
      <c r="BR922" s="62"/>
      <c r="BS922" s="62"/>
    </row>
    <row r="923" spans="1:71" ht="19.5" customHeight="1" x14ac:dyDescent="0.15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2"/>
      <c r="BF923" s="62"/>
      <c r="BG923" s="62"/>
      <c r="BH923" s="62"/>
      <c r="BI923" s="62"/>
      <c r="BJ923" s="62"/>
      <c r="BK923" s="62"/>
      <c r="BL923" s="62"/>
      <c r="BM923" s="62"/>
      <c r="BN923" s="62"/>
      <c r="BO923" s="62"/>
      <c r="BP923" s="62"/>
      <c r="BQ923" s="62"/>
      <c r="BR923" s="62"/>
      <c r="BS923" s="62"/>
    </row>
    <row r="924" spans="1:71" ht="19.5" customHeight="1" x14ac:dyDescent="0.15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  <c r="AB924" s="62"/>
      <c r="AC924" s="62"/>
      <c r="AD924" s="62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2"/>
      <c r="BF924" s="62"/>
      <c r="BG924" s="62"/>
      <c r="BH924" s="62"/>
      <c r="BI924" s="62"/>
      <c r="BJ924" s="62"/>
      <c r="BK924" s="62"/>
      <c r="BL924" s="62"/>
      <c r="BM924" s="62"/>
      <c r="BN924" s="62"/>
      <c r="BO924" s="62"/>
      <c r="BP924" s="62"/>
      <c r="BQ924" s="62"/>
      <c r="BR924" s="62"/>
      <c r="BS924" s="62"/>
    </row>
    <row r="925" spans="1:71" ht="19.5" customHeight="1" x14ac:dyDescent="0.1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  <c r="AE925" s="62"/>
      <c r="AF925" s="62"/>
      <c r="AG925" s="62"/>
      <c r="AH925" s="62"/>
      <c r="AI925" s="62"/>
      <c r="AJ925" s="62"/>
      <c r="AK925" s="62"/>
      <c r="AL925" s="62"/>
      <c r="AM925" s="62"/>
      <c r="AN925" s="62"/>
      <c r="AO925" s="62"/>
      <c r="AP925" s="62"/>
      <c r="AQ925" s="62"/>
      <c r="AR925" s="62"/>
      <c r="AS925" s="62"/>
      <c r="AT925" s="62"/>
      <c r="AU925" s="62"/>
      <c r="AV925" s="62"/>
      <c r="AW925" s="62"/>
      <c r="AX925" s="62"/>
      <c r="AY925" s="62"/>
      <c r="AZ925" s="62"/>
      <c r="BA925" s="62"/>
      <c r="BB925" s="62"/>
      <c r="BC925" s="62"/>
      <c r="BD925" s="62"/>
      <c r="BE925" s="62"/>
      <c r="BF925" s="62"/>
      <c r="BG925" s="62"/>
      <c r="BH925" s="62"/>
      <c r="BI925" s="62"/>
      <c r="BJ925" s="62"/>
      <c r="BK925" s="62"/>
      <c r="BL925" s="62"/>
      <c r="BM925" s="62"/>
      <c r="BN925" s="62"/>
      <c r="BO925" s="62"/>
      <c r="BP925" s="62"/>
      <c r="BQ925" s="62"/>
      <c r="BR925" s="62"/>
      <c r="BS925" s="62"/>
    </row>
    <row r="926" spans="1:71" ht="19.5" customHeight="1" x14ac:dyDescent="0.15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  <c r="AB926" s="62"/>
      <c r="AC926" s="62"/>
      <c r="AD926" s="62"/>
      <c r="AE926" s="62"/>
      <c r="AF926" s="62"/>
      <c r="AG926" s="62"/>
      <c r="AH926" s="62"/>
      <c r="AI926" s="62"/>
      <c r="AJ926" s="62"/>
      <c r="AK926" s="62"/>
      <c r="AL926" s="62"/>
      <c r="AM926" s="62"/>
      <c r="AN926" s="62"/>
      <c r="AO926" s="62"/>
      <c r="AP926" s="62"/>
      <c r="AQ926" s="62"/>
      <c r="AR926" s="62"/>
      <c r="AS926" s="62"/>
      <c r="AT926" s="62"/>
      <c r="AU926" s="62"/>
      <c r="AV926" s="62"/>
      <c r="AW926" s="62"/>
      <c r="AX926" s="62"/>
      <c r="AY926" s="62"/>
      <c r="AZ926" s="62"/>
      <c r="BA926" s="62"/>
      <c r="BB926" s="62"/>
      <c r="BC926" s="62"/>
      <c r="BD926" s="62"/>
      <c r="BE926" s="62"/>
      <c r="BF926" s="62"/>
      <c r="BG926" s="62"/>
      <c r="BH926" s="62"/>
      <c r="BI926" s="62"/>
      <c r="BJ926" s="62"/>
      <c r="BK926" s="62"/>
      <c r="BL926" s="62"/>
      <c r="BM926" s="62"/>
      <c r="BN926" s="62"/>
      <c r="BO926" s="62"/>
      <c r="BP926" s="62"/>
      <c r="BQ926" s="62"/>
      <c r="BR926" s="62"/>
      <c r="BS926" s="62"/>
    </row>
    <row r="927" spans="1:71" ht="19.5" customHeight="1" x14ac:dyDescent="0.15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  <c r="AB927" s="62"/>
      <c r="AC927" s="62"/>
      <c r="AD927" s="62"/>
      <c r="AE927" s="62"/>
      <c r="AF927" s="62"/>
      <c r="AG927" s="62"/>
      <c r="AH927" s="62"/>
      <c r="AI927" s="62"/>
      <c r="AJ927" s="62"/>
      <c r="AK927" s="62"/>
      <c r="AL927" s="62"/>
      <c r="AM927" s="62"/>
      <c r="AN927" s="62"/>
      <c r="AO927" s="62"/>
      <c r="AP927" s="62"/>
      <c r="AQ927" s="62"/>
      <c r="AR927" s="62"/>
      <c r="AS927" s="62"/>
      <c r="AT927" s="62"/>
      <c r="AU927" s="62"/>
      <c r="AV927" s="62"/>
      <c r="AW927" s="62"/>
      <c r="AX927" s="62"/>
      <c r="AY927" s="62"/>
      <c r="AZ927" s="62"/>
      <c r="BA927" s="62"/>
      <c r="BB927" s="62"/>
      <c r="BC927" s="62"/>
      <c r="BD927" s="62"/>
      <c r="BE927" s="62"/>
      <c r="BF927" s="62"/>
      <c r="BG927" s="62"/>
      <c r="BH927" s="62"/>
      <c r="BI927" s="62"/>
      <c r="BJ927" s="62"/>
      <c r="BK927" s="62"/>
      <c r="BL927" s="62"/>
      <c r="BM927" s="62"/>
      <c r="BN927" s="62"/>
      <c r="BO927" s="62"/>
      <c r="BP927" s="62"/>
      <c r="BQ927" s="62"/>
      <c r="BR927" s="62"/>
      <c r="BS927" s="62"/>
    </row>
    <row r="928" spans="1:71" ht="19.5" customHeight="1" x14ac:dyDescent="0.15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  <c r="AE928" s="62"/>
      <c r="AF928" s="62"/>
      <c r="AG928" s="62"/>
      <c r="AH928" s="62"/>
      <c r="AI928" s="62"/>
      <c r="AJ928" s="62"/>
      <c r="AK928" s="62"/>
      <c r="AL928" s="62"/>
      <c r="AM928" s="62"/>
      <c r="AN928" s="62"/>
      <c r="AO928" s="62"/>
      <c r="AP928" s="62"/>
      <c r="AQ928" s="62"/>
      <c r="AR928" s="62"/>
      <c r="AS928" s="62"/>
      <c r="AT928" s="62"/>
      <c r="AU928" s="62"/>
      <c r="AV928" s="62"/>
      <c r="AW928" s="62"/>
      <c r="AX928" s="62"/>
      <c r="AY928" s="62"/>
      <c r="AZ928" s="62"/>
      <c r="BA928" s="62"/>
      <c r="BB928" s="62"/>
      <c r="BC928" s="62"/>
      <c r="BD928" s="62"/>
      <c r="BE928" s="62"/>
      <c r="BF928" s="62"/>
      <c r="BG928" s="62"/>
      <c r="BH928" s="62"/>
      <c r="BI928" s="62"/>
      <c r="BJ928" s="62"/>
      <c r="BK928" s="62"/>
      <c r="BL928" s="62"/>
      <c r="BM928" s="62"/>
      <c r="BN928" s="62"/>
      <c r="BO928" s="62"/>
      <c r="BP928" s="62"/>
      <c r="BQ928" s="62"/>
      <c r="BR928" s="62"/>
      <c r="BS928" s="62"/>
    </row>
    <row r="929" spans="1:71" ht="19.5" customHeight="1" x14ac:dyDescent="0.15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  <c r="AB929" s="62"/>
      <c r="AC929" s="62"/>
      <c r="AD929" s="62"/>
      <c r="AE929" s="62"/>
      <c r="AF929" s="62"/>
      <c r="AG929" s="62"/>
      <c r="AH929" s="62"/>
      <c r="AI929" s="62"/>
      <c r="AJ929" s="62"/>
      <c r="AK929" s="62"/>
      <c r="AL929" s="62"/>
      <c r="AM929" s="62"/>
      <c r="AN929" s="62"/>
      <c r="AO929" s="62"/>
      <c r="AP929" s="62"/>
      <c r="AQ929" s="62"/>
      <c r="AR929" s="62"/>
      <c r="AS929" s="62"/>
      <c r="AT929" s="62"/>
      <c r="AU929" s="62"/>
      <c r="AV929" s="62"/>
      <c r="AW929" s="62"/>
      <c r="AX929" s="62"/>
      <c r="AY929" s="62"/>
      <c r="AZ929" s="62"/>
      <c r="BA929" s="62"/>
      <c r="BB929" s="62"/>
      <c r="BC929" s="62"/>
      <c r="BD929" s="62"/>
      <c r="BE929" s="62"/>
      <c r="BF929" s="62"/>
      <c r="BG929" s="62"/>
      <c r="BH929" s="62"/>
      <c r="BI929" s="62"/>
      <c r="BJ929" s="62"/>
      <c r="BK929" s="62"/>
      <c r="BL929" s="62"/>
      <c r="BM929" s="62"/>
      <c r="BN929" s="62"/>
      <c r="BO929" s="62"/>
      <c r="BP929" s="62"/>
      <c r="BQ929" s="62"/>
      <c r="BR929" s="62"/>
      <c r="BS929" s="62"/>
    </row>
    <row r="930" spans="1:71" ht="19.5" customHeight="1" x14ac:dyDescent="0.15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  <c r="AE930" s="62"/>
      <c r="AF930" s="62"/>
      <c r="AG930" s="62"/>
      <c r="AH930" s="62"/>
      <c r="AI930" s="62"/>
      <c r="AJ930" s="62"/>
      <c r="AK930" s="62"/>
      <c r="AL930" s="62"/>
      <c r="AM930" s="62"/>
      <c r="AN930" s="62"/>
      <c r="AO930" s="62"/>
      <c r="AP930" s="62"/>
      <c r="AQ930" s="62"/>
      <c r="AR930" s="62"/>
      <c r="AS930" s="62"/>
      <c r="AT930" s="62"/>
      <c r="AU930" s="62"/>
      <c r="AV930" s="62"/>
      <c r="AW930" s="62"/>
      <c r="AX930" s="62"/>
      <c r="AY930" s="62"/>
      <c r="AZ930" s="62"/>
      <c r="BA930" s="62"/>
      <c r="BB930" s="62"/>
      <c r="BC930" s="62"/>
      <c r="BD930" s="62"/>
      <c r="BE930" s="62"/>
      <c r="BF930" s="62"/>
      <c r="BG930" s="62"/>
      <c r="BH930" s="62"/>
      <c r="BI930" s="62"/>
      <c r="BJ930" s="62"/>
      <c r="BK930" s="62"/>
      <c r="BL930" s="62"/>
      <c r="BM930" s="62"/>
      <c r="BN930" s="62"/>
      <c r="BO930" s="62"/>
      <c r="BP930" s="62"/>
      <c r="BQ930" s="62"/>
      <c r="BR930" s="62"/>
      <c r="BS930" s="62"/>
    </row>
    <row r="931" spans="1:71" ht="19.5" customHeight="1" x14ac:dyDescent="0.15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  <c r="AB931" s="62"/>
      <c r="AC931" s="62"/>
      <c r="AD931" s="62"/>
      <c r="AE931" s="62"/>
      <c r="AF931" s="62"/>
      <c r="AG931" s="62"/>
      <c r="AH931" s="62"/>
      <c r="AI931" s="62"/>
      <c r="AJ931" s="62"/>
      <c r="AK931" s="62"/>
      <c r="AL931" s="62"/>
      <c r="AM931" s="62"/>
      <c r="AN931" s="62"/>
      <c r="AO931" s="62"/>
      <c r="AP931" s="62"/>
      <c r="AQ931" s="62"/>
      <c r="AR931" s="62"/>
      <c r="AS931" s="62"/>
      <c r="AT931" s="62"/>
      <c r="AU931" s="62"/>
      <c r="AV931" s="62"/>
      <c r="AW931" s="62"/>
      <c r="AX931" s="62"/>
      <c r="AY931" s="62"/>
      <c r="AZ931" s="62"/>
      <c r="BA931" s="62"/>
      <c r="BB931" s="62"/>
      <c r="BC931" s="62"/>
      <c r="BD931" s="62"/>
      <c r="BE931" s="62"/>
      <c r="BF931" s="62"/>
      <c r="BG931" s="62"/>
      <c r="BH931" s="62"/>
      <c r="BI931" s="62"/>
      <c r="BJ931" s="62"/>
      <c r="BK931" s="62"/>
      <c r="BL931" s="62"/>
      <c r="BM931" s="62"/>
      <c r="BN931" s="62"/>
      <c r="BO931" s="62"/>
      <c r="BP931" s="62"/>
      <c r="BQ931" s="62"/>
      <c r="BR931" s="62"/>
      <c r="BS931" s="62"/>
    </row>
    <row r="932" spans="1:71" ht="19.5" customHeight="1" x14ac:dyDescent="0.15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  <c r="AB932" s="62"/>
      <c r="AC932" s="62"/>
      <c r="AD932" s="62"/>
      <c r="AE932" s="62"/>
      <c r="AF932" s="62"/>
      <c r="AG932" s="62"/>
      <c r="AH932" s="62"/>
      <c r="AI932" s="62"/>
      <c r="AJ932" s="62"/>
      <c r="AK932" s="62"/>
      <c r="AL932" s="62"/>
      <c r="AM932" s="62"/>
      <c r="AN932" s="62"/>
      <c r="AO932" s="62"/>
      <c r="AP932" s="62"/>
      <c r="AQ932" s="62"/>
      <c r="AR932" s="62"/>
      <c r="AS932" s="62"/>
      <c r="AT932" s="62"/>
      <c r="AU932" s="62"/>
      <c r="AV932" s="62"/>
      <c r="AW932" s="62"/>
      <c r="AX932" s="62"/>
      <c r="AY932" s="62"/>
      <c r="AZ932" s="62"/>
      <c r="BA932" s="62"/>
      <c r="BB932" s="62"/>
      <c r="BC932" s="62"/>
      <c r="BD932" s="62"/>
      <c r="BE932" s="62"/>
      <c r="BF932" s="62"/>
      <c r="BG932" s="62"/>
      <c r="BH932" s="62"/>
      <c r="BI932" s="62"/>
      <c r="BJ932" s="62"/>
      <c r="BK932" s="62"/>
      <c r="BL932" s="62"/>
      <c r="BM932" s="62"/>
      <c r="BN932" s="62"/>
      <c r="BO932" s="62"/>
      <c r="BP932" s="62"/>
      <c r="BQ932" s="62"/>
      <c r="BR932" s="62"/>
      <c r="BS932" s="62"/>
    </row>
    <row r="933" spans="1:71" ht="19.5" customHeight="1" x14ac:dyDescent="0.15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  <c r="AJ933" s="62"/>
      <c r="AK933" s="62"/>
      <c r="AL933" s="62"/>
      <c r="AM933" s="62"/>
      <c r="AN933" s="62"/>
      <c r="AO933" s="62"/>
      <c r="AP933" s="62"/>
      <c r="AQ933" s="62"/>
      <c r="AR933" s="62"/>
      <c r="AS933" s="62"/>
      <c r="AT933" s="62"/>
      <c r="AU933" s="62"/>
      <c r="AV933" s="62"/>
      <c r="AW933" s="62"/>
      <c r="AX933" s="62"/>
      <c r="AY933" s="62"/>
      <c r="AZ933" s="62"/>
      <c r="BA933" s="62"/>
      <c r="BB933" s="62"/>
      <c r="BC933" s="62"/>
      <c r="BD933" s="62"/>
      <c r="BE933" s="62"/>
      <c r="BF933" s="62"/>
      <c r="BG933" s="62"/>
      <c r="BH933" s="62"/>
      <c r="BI933" s="62"/>
      <c r="BJ933" s="62"/>
      <c r="BK933" s="62"/>
      <c r="BL933" s="62"/>
      <c r="BM933" s="62"/>
      <c r="BN933" s="62"/>
      <c r="BO933" s="62"/>
      <c r="BP933" s="62"/>
      <c r="BQ933" s="62"/>
      <c r="BR933" s="62"/>
      <c r="BS933" s="62"/>
    </row>
    <row r="934" spans="1:71" ht="19.5" customHeight="1" x14ac:dyDescent="0.15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  <c r="AB934" s="62"/>
      <c r="AC934" s="62"/>
      <c r="AD934" s="62"/>
      <c r="AE934" s="62"/>
      <c r="AF934" s="62"/>
      <c r="AG934" s="62"/>
      <c r="AH934" s="62"/>
      <c r="AI934" s="62"/>
      <c r="AJ934" s="62"/>
      <c r="AK934" s="62"/>
      <c r="AL934" s="62"/>
      <c r="AM934" s="62"/>
      <c r="AN934" s="62"/>
      <c r="AO934" s="62"/>
      <c r="AP934" s="62"/>
      <c r="AQ934" s="62"/>
      <c r="AR934" s="62"/>
      <c r="AS934" s="62"/>
      <c r="AT934" s="62"/>
      <c r="AU934" s="62"/>
      <c r="AV934" s="62"/>
      <c r="AW934" s="62"/>
      <c r="AX934" s="62"/>
      <c r="AY934" s="62"/>
      <c r="AZ934" s="62"/>
      <c r="BA934" s="62"/>
      <c r="BB934" s="62"/>
      <c r="BC934" s="62"/>
      <c r="BD934" s="62"/>
      <c r="BE934" s="62"/>
      <c r="BF934" s="62"/>
      <c r="BG934" s="62"/>
      <c r="BH934" s="62"/>
      <c r="BI934" s="62"/>
      <c r="BJ934" s="62"/>
      <c r="BK934" s="62"/>
      <c r="BL934" s="62"/>
      <c r="BM934" s="62"/>
      <c r="BN934" s="62"/>
      <c r="BO934" s="62"/>
      <c r="BP934" s="62"/>
      <c r="BQ934" s="62"/>
      <c r="BR934" s="62"/>
      <c r="BS934" s="62"/>
    </row>
    <row r="935" spans="1:71" ht="19.5" customHeight="1" x14ac:dyDescent="0.1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  <c r="AE935" s="62"/>
      <c r="AF935" s="62"/>
      <c r="AG935" s="62"/>
      <c r="AH935" s="62"/>
      <c r="AI935" s="62"/>
      <c r="AJ935" s="62"/>
      <c r="AK935" s="62"/>
      <c r="AL935" s="62"/>
      <c r="AM935" s="62"/>
      <c r="AN935" s="62"/>
      <c r="AO935" s="62"/>
      <c r="AP935" s="62"/>
      <c r="AQ935" s="62"/>
      <c r="AR935" s="62"/>
      <c r="AS935" s="62"/>
      <c r="AT935" s="62"/>
      <c r="AU935" s="62"/>
      <c r="AV935" s="62"/>
      <c r="AW935" s="62"/>
      <c r="AX935" s="62"/>
      <c r="AY935" s="62"/>
      <c r="AZ935" s="62"/>
      <c r="BA935" s="62"/>
      <c r="BB935" s="62"/>
      <c r="BC935" s="62"/>
      <c r="BD935" s="62"/>
      <c r="BE935" s="62"/>
      <c r="BF935" s="62"/>
      <c r="BG935" s="62"/>
      <c r="BH935" s="62"/>
      <c r="BI935" s="62"/>
      <c r="BJ935" s="62"/>
      <c r="BK935" s="62"/>
      <c r="BL935" s="62"/>
      <c r="BM935" s="62"/>
      <c r="BN935" s="62"/>
      <c r="BO935" s="62"/>
      <c r="BP935" s="62"/>
      <c r="BQ935" s="62"/>
      <c r="BR935" s="62"/>
      <c r="BS935" s="62"/>
    </row>
    <row r="936" spans="1:71" ht="19.5" customHeight="1" x14ac:dyDescent="0.15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  <c r="AJ936" s="62"/>
      <c r="AK936" s="62"/>
      <c r="AL936" s="62"/>
      <c r="AM936" s="62"/>
      <c r="AN936" s="62"/>
      <c r="AO936" s="62"/>
      <c r="AP936" s="62"/>
      <c r="AQ936" s="62"/>
      <c r="AR936" s="62"/>
      <c r="AS936" s="62"/>
      <c r="AT936" s="62"/>
      <c r="AU936" s="62"/>
      <c r="AV936" s="62"/>
      <c r="AW936" s="62"/>
      <c r="AX936" s="62"/>
      <c r="AY936" s="62"/>
      <c r="AZ936" s="62"/>
      <c r="BA936" s="62"/>
      <c r="BB936" s="62"/>
      <c r="BC936" s="62"/>
      <c r="BD936" s="62"/>
      <c r="BE936" s="62"/>
      <c r="BF936" s="62"/>
      <c r="BG936" s="62"/>
      <c r="BH936" s="62"/>
      <c r="BI936" s="62"/>
      <c r="BJ936" s="62"/>
      <c r="BK936" s="62"/>
      <c r="BL936" s="62"/>
      <c r="BM936" s="62"/>
      <c r="BN936" s="62"/>
      <c r="BO936" s="62"/>
      <c r="BP936" s="62"/>
      <c r="BQ936" s="62"/>
      <c r="BR936" s="62"/>
      <c r="BS936" s="62"/>
    </row>
    <row r="937" spans="1:71" ht="19.5" customHeight="1" x14ac:dyDescent="0.15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  <c r="AB937" s="62"/>
      <c r="AC937" s="62"/>
      <c r="AD937" s="62"/>
      <c r="AE937" s="62"/>
      <c r="AF937" s="62"/>
      <c r="AG937" s="62"/>
      <c r="AH937" s="62"/>
      <c r="AI937" s="62"/>
      <c r="AJ937" s="62"/>
      <c r="AK937" s="62"/>
      <c r="AL937" s="62"/>
      <c r="AM937" s="62"/>
      <c r="AN937" s="62"/>
      <c r="AO937" s="62"/>
      <c r="AP937" s="62"/>
      <c r="AQ937" s="62"/>
      <c r="AR937" s="62"/>
      <c r="AS937" s="62"/>
      <c r="AT937" s="62"/>
      <c r="AU937" s="62"/>
      <c r="AV937" s="62"/>
      <c r="AW937" s="62"/>
      <c r="AX937" s="62"/>
      <c r="AY937" s="62"/>
      <c r="AZ937" s="62"/>
      <c r="BA937" s="62"/>
      <c r="BB937" s="62"/>
      <c r="BC937" s="62"/>
      <c r="BD937" s="62"/>
      <c r="BE937" s="62"/>
      <c r="BF937" s="62"/>
      <c r="BG937" s="62"/>
      <c r="BH937" s="62"/>
      <c r="BI937" s="62"/>
      <c r="BJ937" s="62"/>
      <c r="BK937" s="62"/>
      <c r="BL937" s="62"/>
      <c r="BM937" s="62"/>
      <c r="BN937" s="62"/>
      <c r="BO937" s="62"/>
      <c r="BP937" s="62"/>
      <c r="BQ937" s="62"/>
      <c r="BR937" s="62"/>
      <c r="BS937" s="62"/>
    </row>
    <row r="938" spans="1:71" ht="19.5" customHeight="1" x14ac:dyDescent="0.15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  <c r="AB938" s="62"/>
      <c r="AC938" s="62"/>
      <c r="AD938" s="62"/>
      <c r="AE938" s="62"/>
      <c r="AF938" s="62"/>
      <c r="AG938" s="62"/>
      <c r="AH938" s="62"/>
      <c r="AI938" s="62"/>
      <c r="AJ938" s="62"/>
      <c r="AK938" s="62"/>
      <c r="AL938" s="62"/>
      <c r="AM938" s="62"/>
      <c r="AN938" s="62"/>
      <c r="AO938" s="62"/>
      <c r="AP938" s="62"/>
      <c r="AQ938" s="62"/>
      <c r="AR938" s="62"/>
      <c r="AS938" s="62"/>
      <c r="AT938" s="62"/>
      <c r="AU938" s="62"/>
      <c r="AV938" s="62"/>
      <c r="AW938" s="62"/>
      <c r="AX938" s="62"/>
      <c r="AY938" s="62"/>
      <c r="AZ938" s="62"/>
      <c r="BA938" s="62"/>
      <c r="BB938" s="62"/>
      <c r="BC938" s="62"/>
      <c r="BD938" s="62"/>
      <c r="BE938" s="62"/>
      <c r="BF938" s="62"/>
      <c r="BG938" s="62"/>
      <c r="BH938" s="62"/>
      <c r="BI938" s="62"/>
      <c r="BJ938" s="62"/>
      <c r="BK938" s="62"/>
      <c r="BL938" s="62"/>
      <c r="BM938" s="62"/>
      <c r="BN938" s="62"/>
      <c r="BO938" s="62"/>
      <c r="BP938" s="62"/>
      <c r="BQ938" s="62"/>
      <c r="BR938" s="62"/>
      <c r="BS938" s="62"/>
    </row>
    <row r="939" spans="1:71" ht="19.5" customHeight="1" x14ac:dyDescent="0.15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  <c r="AE939" s="62"/>
      <c r="AF939" s="62"/>
      <c r="AG939" s="62"/>
      <c r="AH939" s="62"/>
      <c r="AI939" s="62"/>
      <c r="AJ939" s="62"/>
      <c r="AK939" s="62"/>
      <c r="AL939" s="62"/>
      <c r="AM939" s="62"/>
      <c r="AN939" s="62"/>
      <c r="AO939" s="62"/>
      <c r="AP939" s="62"/>
      <c r="AQ939" s="62"/>
      <c r="AR939" s="62"/>
      <c r="AS939" s="62"/>
      <c r="AT939" s="62"/>
      <c r="AU939" s="62"/>
      <c r="AV939" s="62"/>
      <c r="AW939" s="62"/>
      <c r="AX939" s="62"/>
      <c r="AY939" s="62"/>
      <c r="AZ939" s="62"/>
      <c r="BA939" s="62"/>
      <c r="BB939" s="62"/>
      <c r="BC939" s="62"/>
      <c r="BD939" s="62"/>
      <c r="BE939" s="62"/>
      <c r="BF939" s="62"/>
      <c r="BG939" s="62"/>
      <c r="BH939" s="62"/>
      <c r="BI939" s="62"/>
      <c r="BJ939" s="62"/>
      <c r="BK939" s="62"/>
      <c r="BL939" s="62"/>
      <c r="BM939" s="62"/>
      <c r="BN939" s="62"/>
      <c r="BO939" s="62"/>
      <c r="BP939" s="62"/>
      <c r="BQ939" s="62"/>
      <c r="BR939" s="62"/>
      <c r="BS939" s="62"/>
    </row>
    <row r="940" spans="1:71" ht="19.5" customHeight="1" x14ac:dyDescent="0.15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  <c r="AB940" s="62"/>
      <c r="AC940" s="62"/>
      <c r="AD940" s="62"/>
      <c r="AE940" s="62"/>
      <c r="AF940" s="62"/>
      <c r="AG940" s="62"/>
      <c r="AH940" s="62"/>
      <c r="AI940" s="62"/>
      <c r="AJ940" s="62"/>
      <c r="AK940" s="62"/>
      <c r="AL940" s="62"/>
      <c r="AM940" s="62"/>
      <c r="AN940" s="62"/>
      <c r="AO940" s="62"/>
      <c r="AP940" s="62"/>
      <c r="AQ940" s="62"/>
      <c r="AR940" s="62"/>
      <c r="AS940" s="62"/>
      <c r="AT940" s="62"/>
      <c r="AU940" s="62"/>
      <c r="AV940" s="62"/>
      <c r="AW940" s="62"/>
      <c r="AX940" s="62"/>
      <c r="AY940" s="62"/>
      <c r="AZ940" s="62"/>
      <c r="BA940" s="62"/>
      <c r="BB940" s="62"/>
      <c r="BC940" s="62"/>
      <c r="BD940" s="62"/>
      <c r="BE940" s="62"/>
      <c r="BF940" s="62"/>
      <c r="BG940" s="62"/>
      <c r="BH940" s="62"/>
      <c r="BI940" s="62"/>
      <c r="BJ940" s="62"/>
      <c r="BK940" s="62"/>
      <c r="BL940" s="62"/>
      <c r="BM940" s="62"/>
      <c r="BN940" s="62"/>
      <c r="BO940" s="62"/>
      <c r="BP940" s="62"/>
      <c r="BQ940" s="62"/>
      <c r="BR940" s="62"/>
      <c r="BS940" s="62"/>
    </row>
    <row r="941" spans="1:71" ht="19.5" customHeight="1" x14ac:dyDescent="0.15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  <c r="AE941" s="62"/>
      <c r="AF941" s="62"/>
      <c r="AG941" s="62"/>
      <c r="AH941" s="62"/>
      <c r="AI941" s="62"/>
      <c r="AJ941" s="62"/>
      <c r="AK941" s="62"/>
      <c r="AL941" s="62"/>
      <c r="AM941" s="62"/>
      <c r="AN941" s="62"/>
      <c r="AO941" s="62"/>
      <c r="AP941" s="62"/>
      <c r="AQ941" s="62"/>
      <c r="AR941" s="62"/>
      <c r="AS941" s="62"/>
      <c r="AT941" s="62"/>
      <c r="AU941" s="62"/>
      <c r="AV941" s="62"/>
      <c r="AW941" s="62"/>
      <c r="AX941" s="62"/>
      <c r="AY941" s="62"/>
      <c r="AZ941" s="62"/>
      <c r="BA941" s="62"/>
      <c r="BB941" s="62"/>
      <c r="BC941" s="62"/>
      <c r="BD941" s="62"/>
      <c r="BE941" s="62"/>
      <c r="BF941" s="62"/>
      <c r="BG941" s="62"/>
      <c r="BH941" s="62"/>
      <c r="BI941" s="62"/>
      <c r="BJ941" s="62"/>
      <c r="BK941" s="62"/>
      <c r="BL941" s="62"/>
      <c r="BM941" s="62"/>
      <c r="BN941" s="62"/>
      <c r="BO941" s="62"/>
      <c r="BP941" s="62"/>
      <c r="BQ941" s="62"/>
      <c r="BR941" s="62"/>
      <c r="BS941" s="62"/>
    </row>
    <row r="942" spans="1:71" ht="19.5" customHeight="1" x14ac:dyDescent="0.15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  <c r="AB942" s="62"/>
      <c r="AC942" s="62"/>
      <c r="AD942" s="62"/>
      <c r="AE942" s="62"/>
      <c r="AF942" s="62"/>
      <c r="AG942" s="62"/>
      <c r="AH942" s="62"/>
      <c r="AI942" s="62"/>
      <c r="AJ942" s="62"/>
      <c r="AK942" s="62"/>
      <c r="AL942" s="62"/>
      <c r="AM942" s="62"/>
      <c r="AN942" s="62"/>
      <c r="AO942" s="62"/>
      <c r="AP942" s="62"/>
      <c r="AQ942" s="62"/>
      <c r="AR942" s="62"/>
      <c r="AS942" s="62"/>
      <c r="AT942" s="62"/>
      <c r="AU942" s="62"/>
      <c r="AV942" s="62"/>
      <c r="AW942" s="62"/>
      <c r="AX942" s="62"/>
      <c r="AY942" s="62"/>
      <c r="AZ942" s="62"/>
      <c r="BA942" s="62"/>
      <c r="BB942" s="62"/>
      <c r="BC942" s="62"/>
      <c r="BD942" s="62"/>
      <c r="BE942" s="62"/>
      <c r="BF942" s="62"/>
      <c r="BG942" s="62"/>
      <c r="BH942" s="62"/>
      <c r="BI942" s="62"/>
      <c r="BJ942" s="62"/>
      <c r="BK942" s="62"/>
      <c r="BL942" s="62"/>
      <c r="BM942" s="62"/>
      <c r="BN942" s="62"/>
      <c r="BO942" s="62"/>
      <c r="BP942" s="62"/>
      <c r="BQ942" s="62"/>
      <c r="BR942" s="62"/>
      <c r="BS942" s="62"/>
    </row>
    <row r="943" spans="1:71" ht="19.5" customHeight="1" x14ac:dyDescent="0.15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  <c r="AB943" s="62"/>
      <c r="AC943" s="62"/>
      <c r="AD943" s="62"/>
      <c r="AE943" s="62"/>
      <c r="AF943" s="62"/>
      <c r="AG943" s="62"/>
      <c r="AH943" s="62"/>
      <c r="AI943" s="62"/>
      <c r="AJ943" s="62"/>
      <c r="AK943" s="62"/>
      <c r="AL943" s="62"/>
      <c r="AM943" s="62"/>
      <c r="AN943" s="62"/>
      <c r="AO943" s="62"/>
      <c r="AP943" s="62"/>
      <c r="AQ943" s="62"/>
      <c r="AR943" s="62"/>
      <c r="AS943" s="62"/>
      <c r="AT943" s="62"/>
      <c r="AU943" s="62"/>
      <c r="AV943" s="62"/>
      <c r="AW943" s="62"/>
      <c r="AX943" s="62"/>
      <c r="AY943" s="62"/>
      <c r="AZ943" s="62"/>
      <c r="BA943" s="62"/>
      <c r="BB943" s="62"/>
      <c r="BC943" s="62"/>
      <c r="BD943" s="62"/>
      <c r="BE943" s="62"/>
      <c r="BF943" s="62"/>
      <c r="BG943" s="62"/>
      <c r="BH943" s="62"/>
      <c r="BI943" s="62"/>
      <c r="BJ943" s="62"/>
      <c r="BK943" s="62"/>
      <c r="BL943" s="62"/>
      <c r="BM943" s="62"/>
      <c r="BN943" s="62"/>
      <c r="BO943" s="62"/>
      <c r="BP943" s="62"/>
      <c r="BQ943" s="62"/>
      <c r="BR943" s="62"/>
      <c r="BS943" s="62"/>
    </row>
    <row r="944" spans="1:71" ht="19.5" customHeight="1" x14ac:dyDescent="0.15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  <c r="AB944" s="62"/>
      <c r="AC944" s="62"/>
      <c r="AD944" s="62"/>
      <c r="AE944" s="62"/>
      <c r="AF944" s="62"/>
      <c r="AG944" s="62"/>
      <c r="AH944" s="62"/>
      <c r="AI944" s="62"/>
      <c r="AJ944" s="62"/>
      <c r="AK944" s="62"/>
      <c r="AL944" s="62"/>
      <c r="AM944" s="62"/>
      <c r="AN944" s="62"/>
      <c r="AO944" s="62"/>
      <c r="AP944" s="62"/>
      <c r="AQ944" s="62"/>
      <c r="AR944" s="62"/>
      <c r="AS944" s="62"/>
      <c r="AT944" s="62"/>
      <c r="AU944" s="62"/>
      <c r="AV944" s="62"/>
      <c r="AW944" s="62"/>
      <c r="AX944" s="62"/>
      <c r="AY944" s="62"/>
      <c r="AZ944" s="62"/>
      <c r="BA944" s="62"/>
      <c r="BB944" s="62"/>
      <c r="BC944" s="62"/>
      <c r="BD944" s="62"/>
      <c r="BE944" s="62"/>
      <c r="BF944" s="62"/>
      <c r="BG944" s="62"/>
      <c r="BH944" s="62"/>
      <c r="BI944" s="62"/>
      <c r="BJ944" s="62"/>
      <c r="BK944" s="62"/>
      <c r="BL944" s="62"/>
      <c r="BM944" s="62"/>
      <c r="BN944" s="62"/>
      <c r="BO944" s="62"/>
      <c r="BP944" s="62"/>
      <c r="BQ944" s="62"/>
      <c r="BR944" s="62"/>
      <c r="BS944" s="62"/>
    </row>
    <row r="945" spans="1:71" ht="19.5" customHeight="1" x14ac:dyDescent="0.1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  <c r="AE945" s="62"/>
      <c r="AF945" s="62"/>
      <c r="AG945" s="62"/>
      <c r="AH945" s="62"/>
      <c r="AI945" s="62"/>
      <c r="AJ945" s="62"/>
      <c r="AK945" s="62"/>
      <c r="AL945" s="62"/>
      <c r="AM945" s="62"/>
      <c r="AN945" s="62"/>
      <c r="AO945" s="62"/>
      <c r="AP945" s="62"/>
      <c r="AQ945" s="62"/>
      <c r="AR945" s="62"/>
      <c r="AS945" s="62"/>
      <c r="AT945" s="62"/>
      <c r="AU945" s="62"/>
      <c r="AV945" s="62"/>
      <c r="AW945" s="62"/>
      <c r="AX945" s="62"/>
      <c r="AY945" s="62"/>
      <c r="AZ945" s="62"/>
      <c r="BA945" s="62"/>
      <c r="BB945" s="62"/>
      <c r="BC945" s="62"/>
      <c r="BD945" s="62"/>
      <c r="BE945" s="62"/>
      <c r="BF945" s="62"/>
      <c r="BG945" s="62"/>
      <c r="BH945" s="62"/>
      <c r="BI945" s="62"/>
      <c r="BJ945" s="62"/>
      <c r="BK945" s="62"/>
      <c r="BL945" s="62"/>
      <c r="BM945" s="62"/>
      <c r="BN945" s="62"/>
      <c r="BO945" s="62"/>
      <c r="BP945" s="62"/>
      <c r="BQ945" s="62"/>
      <c r="BR945" s="62"/>
      <c r="BS945" s="62"/>
    </row>
    <row r="946" spans="1:71" ht="19.5" customHeight="1" x14ac:dyDescent="0.15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  <c r="AB946" s="62"/>
      <c r="AC946" s="62"/>
      <c r="AD946" s="62"/>
      <c r="AE946" s="62"/>
      <c r="AF946" s="62"/>
      <c r="AG946" s="62"/>
      <c r="AH946" s="62"/>
      <c r="AI946" s="62"/>
      <c r="AJ946" s="62"/>
      <c r="AK946" s="62"/>
      <c r="AL946" s="62"/>
      <c r="AM946" s="62"/>
      <c r="AN946" s="62"/>
      <c r="AO946" s="62"/>
      <c r="AP946" s="62"/>
      <c r="AQ946" s="62"/>
      <c r="AR946" s="62"/>
      <c r="AS946" s="62"/>
      <c r="AT946" s="62"/>
      <c r="AU946" s="62"/>
      <c r="AV946" s="62"/>
      <c r="AW946" s="62"/>
      <c r="AX946" s="62"/>
      <c r="AY946" s="62"/>
      <c r="AZ946" s="62"/>
      <c r="BA946" s="62"/>
      <c r="BB946" s="62"/>
      <c r="BC946" s="62"/>
      <c r="BD946" s="62"/>
      <c r="BE946" s="62"/>
      <c r="BF946" s="62"/>
      <c r="BG946" s="62"/>
      <c r="BH946" s="62"/>
      <c r="BI946" s="62"/>
      <c r="BJ946" s="62"/>
      <c r="BK946" s="62"/>
      <c r="BL946" s="62"/>
      <c r="BM946" s="62"/>
      <c r="BN946" s="62"/>
      <c r="BO946" s="62"/>
      <c r="BP946" s="62"/>
      <c r="BQ946" s="62"/>
      <c r="BR946" s="62"/>
      <c r="BS946" s="62"/>
    </row>
    <row r="947" spans="1:71" ht="19.5" customHeight="1" x14ac:dyDescent="0.15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  <c r="AB947" s="62"/>
      <c r="AC947" s="62"/>
      <c r="AD947" s="62"/>
      <c r="AE947" s="62"/>
      <c r="AF947" s="62"/>
      <c r="AG947" s="62"/>
      <c r="AH947" s="62"/>
      <c r="AI947" s="62"/>
      <c r="AJ947" s="62"/>
      <c r="AK947" s="62"/>
      <c r="AL947" s="62"/>
      <c r="AM947" s="62"/>
      <c r="AN947" s="62"/>
      <c r="AO947" s="62"/>
      <c r="AP947" s="62"/>
      <c r="AQ947" s="62"/>
      <c r="AR947" s="62"/>
      <c r="AS947" s="62"/>
      <c r="AT947" s="62"/>
      <c r="AU947" s="62"/>
      <c r="AV947" s="62"/>
      <c r="AW947" s="62"/>
      <c r="AX947" s="62"/>
      <c r="AY947" s="62"/>
      <c r="AZ947" s="62"/>
      <c r="BA947" s="62"/>
      <c r="BB947" s="62"/>
      <c r="BC947" s="62"/>
      <c r="BD947" s="62"/>
      <c r="BE947" s="62"/>
      <c r="BF947" s="62"/>
      <c r="BG947" s="62"/>
      <c r="BH947" s="62"/>
      <c r="BI947" s="62"/>
      <c r="BJ947" s="62"/>
      <c r="BK947" s="62"/>
      <c r="BL947" s="62"/>
      <c r="BM947" s="62"/>
      <c r="BN947" s="62"/>
      <c r="BO947" s="62"/>
      <c r="BP947" s="62"/>
      <c r="BQ947" s="62"/>
      <c r="BR947" s="62"/>
      <c r="BS947" s="62"/>
    </row>
    <row r="948" spans="1:71" ht="19.5" customHeight="1" x14ac:dyDescent="0.15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  <c r="AB948" s="62"/>
      <c r="AC948" s="62"/>
      <c r="AD948" s="62"/>
      <c r="AE948" s="62"/>
      <c r="AF948" s="62"/>
      <c r="AG948" s="62"/>
      <c r="AH948" s="62"/>
      <c r="AI948" s="62"/>
      <c r="AJ948" s="62"/>
      <c r="AK948" s="62"/>
      <c r="AL948" s="62"/>
      <c r="AM948" s="62"/>
      <c r="AN948" s="62"/>
      <c r="AO948" s="62"/>
      <c r="AP948" s="62"/>
      <c r="AQ948" s="62"/>
      <c r="AR948" s="62"/>
      <c r="AS948" s="62"/>
      <c r="AT948" s="62"/>
      <c r="AU948" s="62"/>
      <c r="AV948" s="62"/>
      <c r="AW948" s="62"/>
      <c r="AX948" s="62"/>
      <c r="AY948" s="62"/>
      <c r="AZ948" s="62"/>
      <c r="BA948" s="62"/>
      <c r="BB948" s="62"/>
      <c r="BC948" s="62"/>
      <c r="BD948" s="62"/>
      <c r="BE948" s="62"/>
      <c r="BF948" s="62"/>
      <c r="BG948" s="62"/>
      <c r="BH948" s="62"/>
      <c r="BI948" s="62"/>
      <c r="BJ948" s="62"/>
      <c r="BK948" s="62"/>
      <c r="BL948" s="62"/>
      <c r="BM948" s="62"/>
      <c r="BN948" s="62"/>
      <c r="BO948" s="62"/>
      <c r="BP948" s="62"/>
      <c r="BQ948" s="62"/>
      <c r="BR948" s="62"/>
      <c r="BS948" s="62"/>
    </row>
    <row r="949" spans="1:71" ht="19.5" customHeight="1" x14ac:dyDescent="0.15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  <c r="AB949" s="62"/>
      <c r="AC949" s="62"/>
      <c r="AD949" s="62"/>
      <c r="AE949" s="62"/>
      <c r="AF949" s="62"/>
      <c r="AG949" s="62"/>
      <c r="AH949" s="62"/>
      <c r="AI949" s="62"/>
      <c r="AJ949" s="62"/>
      <c r="AK949" s="62"/>
      <c r="AL949" s="62"/>
      <c r="AM949" s="62"/>
      <c r="AN949" s="62"/>
      <c r="AO949" s="62"/>
      <c r="AP949" s="62"/>
      <c r="AQ949" s="62"/>
      <c r="AR949" s="62"/>
      <c r="AS949" s="62"/>
      <c r="AT949" s="62"/>
      <c r="AU949" s="62"/>
      <c r="AV949" s="62"/>
      <c r="AW949" s="62"/>
      <c r="AX949" s="62"/>
      <c r="AY949" s="62"/>
      <c r="AZ949" s="62"/>
      <c r="BA949" s="62"/>
      <c r="BB949" s="62"/>
      <c r="BC949" s="62"/>
      <c r="BD949" s="62"/>
      <c r="BE949" s="62"/>
      <c r="BF949" s="62"/>
      <c r="BG949" s="62"/>
      <c r="BH949" s="62"/>
      <c r="BI949" s="62"/>
      <c r="BJ949" s="62"/>
      <c r="BK949" s="62"/>
      <c r="BL949" s="62"/>
      <c r="BM949" s="62"/>
      <c r="BN949" s="62"/>
      <c r="BO949" s="62"/>
      <c r="BP949" s="62"/>
      <c r="BQ949" s="62"/>
      <c r="BR949" s="62"/>
      <c r="BS949" s="62"/>
    </row>
    <row r="950" spans="1:71" ht="19.5" customHeight="1" x14ac:dyDescent="0.15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  <c r="AB950" s="62"/>
      <c r="AC950" s="62"/>
      <c r="AD950" s="62"/>
      <c r="AE950" s="62"/>
      <c r="AF950" s="62"/>
      <c r="AG950" s="62"/>
      <c r="AH950" s="62"/>
      <c r="AI950" s="62"/>
      <c r="AJ950" s="62"/>
      <c r="AK950" s="62"/>
      <c r="AL950" s="62"/>
      <c r="AM950" s="62"/>
      <c r="AN950" s="62"/>
      <c r="AO950" s="62"/>
      <c r="AP950" s="62"/>
      <c r="AQ950" s="62"/>
      <c r="AR950" s="62"/>
      <c r="AS950" s="62"/>
      <c r="AT950" s="62"/>
      <c r="AU950" s="62"/>
      <c r="AV950" s="62"/>
      <c r="AW950" s="62"/>
      <c r="AX950" s="62"/>
      <c r="AY950" s="62"/>
      <c r="AZ950" s="62"/>
      <c r="BA950" s="62"/>
      <c r="BB950" s="62"/>
      <c r="BC950" s="62"/>
      <c r="BD950" s="62"/>
      <c r="BE950" s="62"/>
      <c r="BF950" s="62"/>
      <c r="BG950" s="62"/>
      <c r="BH950" s="62"/>
      <c r="BI950" s="62"/>
      <c r="BJ950" s="62"/>
      <c r="BK950" s="62"/>
      <c r="BL950" s="62"/>
      <c r="BM950" s="62"/>
      <c r="BN950" s="62"/>
      <c r="BO950" s="62"/>
      <c r="BP950" s="62"/>
      <c r="BQ950" s="62"/>
      <c r="BR950" s="62"/>
      <c r="BS950" s="62"/>
    </row>
    <row r="951" spans="1:71" ht="19.5" customHeight="1" x14ac:dyDescent="0.15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  <c r="AB951" s="62"/>
      <c r="AC951" s="62"/>
      <c r="AD951" s="62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2"/>
      <c r="BF951" s="62"/>
      <c r="BG951" s="62"/>
      <c r="BH951" s="62"/>
      <c r="BI951" s="62"/>
      <c r="BJ951" s="62"/>
      <c r="BK951" s="62"/>
      <c r="BL951" s="62"/>
      <c r="BM951" s="62"/>
      <c r="BN951" s="62"/>
      <c r="BO951" s="62"/>
      <c r="BP951" s="62"/>
      <c r="BQ951" s="62"/>
      <c r="BR951" s="62"/>
      <c r="BS951" s="62"/>
    </row>
    <row r="952" spans="1:71" ht="19.5" customHeight="1" x14ac:dyDescent="0.15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  <c r="AB952" s="62"/>
      <c r="AC952" s="62"/>
      <c r="AD952" s="62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2"/>
      <c r="BF952" s="62"/>
      <c r="BG952" s="62"/>
      <c r="BH952" s="62"/>
      <c r="BI952" s="62"/>
      <c r="BJ952" s="62"/>
      <c r="BK952" s="62"/>
      <c r="BL952" s="62"/>
      <c r="BM952" s="62"/>
      <c r="BN952" s="62"/>
      <c r="BO952" s="62"/>
      <c r="BP952" s="62"/>
      <c r="BQ952" s="62"/>
      <c r="BR952" s="62"/>
      <c r="BS952" s="62"/>
    </row>
    <row r="953" spans="1:71" ht="19.5" customHeight="1" x14ac:dyDescent="0.15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  <c r="AB953" s="62"/>
      <c r="AC953" s="62"/>
      <c r="AD953" s="62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2"/>
      <c r="BF953" s="62"/>
      <c r="BG953" s="62"/>
      <c r="BH953" s="62"/>
      <c r="BI953" s="62"/>
      <c r="BJ953" s="62"/>
      <c r="BK953" s="62"/>
      <c r="BL953" s="62"/>
      <c r="BM953" s="62"/>
      <c r="BN953" s="62"/>
      <c r="BO953" s="62"/>
      <c r="BP953" s="62"/>
      <c r="BQ953" s="62"/>
      <c r="BR953" s="62"/>
      <c r="BS953" s="62"/>
    </row>
    <row r="954" spans="1:71" ht="19.5" customHeight="1" x14ac:dyDescent="0.15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  <c r="AB954" s="62"/>
      <c r="AC954" s="62"/>
      <c r="AD954" s="62"/>
      <c r="AE954" s="62"/>
      <c r="AF954" s="62"/>
      <c r="AG954" s="62"/>
      <c r="AH954" s="62"/>
      <c r="AI954" s="62"/>
      <c r="AJ954" s="62"/>
      <c r="AK954" s="62"/>
      <c r="AL954" s="62"/>
      <c r="AM954" s="62"/>
      <c r="AN954" s="62"/>
      <c r="AO954" s="62"/>
      <c r="AP954" s="62"/>
      <c r="AQ954" s="62"/>
      <c r="AR954" s="62"/>
      <c r="AS954" s="62"/>
      <c r="AT954" s="62"/>
      <c r="AU954" s="62"/>
      <c r="AV954" s="62"/>
      <c r="AW954" s="62"/>
      <c r="AX954" s="62"/>
      <c r="AY954" s="62"/>
      <c r="AZ954" s="62"/>
      <c r="BA954" s="62"/>
      <c r="BB954" s="62"/>
      <c r="BC954" s="62"/>
      <c r="BD954" s="62"/>
      <c r="BE954" s="62"/>
      <c r="BF954" s="62"/>
      <c r="BG954" s="62"/>
      <c r="BH954" s="62"/>
      <c r="BI954" s="62"/>
      <c r="BJ954" s="62"/>
      <c r="BK954" s="62"/>
      <c r="BL954" s="62"/>
      <c r="BM954" s="62"/>
      <c r="BN954" s="62"/>
      <c r="BO954" s="62"/>
      <c r="BP954" s="62"/>
      <c r="BQ954" s="62"/>
      <c r="BR954" s="62"/>
      <c r="BS954" s="62"/>
    </row>
    <row r="955" spans="1:71" ht="19.5" customHeight="1" x14ac:dyDescent="0.1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  <c r="AB955" s="62"/>
      <c r="AC955" s="62"/>
      <c r="AD955" s="62"/>
      <c r="AE955" s="62"/>
      <c r="AF955" s="62"/>
      <c r="AG955" s="62"/>
      <c r="AH955" s="62"/>
      <c r="AI955" s="62"/>
      <c r="AJ955" s="62"/>
      <c r="AK955" s="62"/>
      <c r="AL955" s="62"/>
      <c r="AM955" s="62"/>
      <c r="AN955" s="62"/>
      <c r="AO955" s="62"/>
      <c r="AP955" s="62"/>
      <c r="AQ955" s="62"/>
      <c r="AR955" s="62"/>
      <c r="AS955" s="62"/>
      <c r="AT955" s="62"/>
      <c r="AU955" s="62"/>
      <c r="AV955" s="62"/>
      <c r="AW955" s="62"/>
      <c r="AX955" s="62"/>
      <c r="AY955" s="62"/>
      <c r="AZ955" s="62"/>
      <c r="BA955" s="62"/>
      <c r="BB955" s="62"/>
      <c r="BC955" s="62"/>
      <c r="BD955" s="62"/>
      <c r="BE955" s="62"/>
      <c r="BF955" s="62"/>
      <c r="BG955" s="62"/>
      <c r="BH955" s="62"/>
      <c r="BI955" s="62"/>
      <c r="BJ955" s="62"/>
      <c r="BK955" s="62"/>
      <c r="BL955" s="62"/>
      <c r="BM955" s="62"/>
      <c r="BN955" s="62"/>
      <c r="BO955" s="62"/>
      <c r="BP955" s="62"/>
      <c r="BQ955" s="62"/>
      <c r="BR955" s="62"/>
      <c r="BS955" s="62"/>
    </row>
    <row r="956" spans="1:71" ht="19.5" customHeight="1" x14ac:dyDescent="0.15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  <c r="AB956" s="62"/>
      <c r="AC956" s="62"/>
      <c r="AD956" s="62"/>
      <c r="AE956" s="62"/>
      <c r="AF956" s="62"/>
      <c r="AG956" s="62"/>
      <c r="AH956" s="62"/>
      <c r="AI956" s="62"/>
      <c r="AJ956" s="62"/>
      <c r="AK956" s="62"/>
      <c r="AL956" s="62"/>
      <c r="AM956" s="62"/>
      <c r="AN956" s="62"/>
      <c r="AO956" s="62"/>
      <c r="AP956" s="62"/>
      <c r="AQ956" s="62"/>
      <c r="AR956" s="62"/>
      <c r="AS956" s="62"/>
      <c r="AT956" s="62"/>
      <c r="AU956" s="62"/>
      <c r="AV956" s="62"/>
      <c r="AW956" s="62"/>
      <c r="AX956" s="62"/>
      <c r="AY956" s="62"/>
      <c r="AZ956" s="62"/>
      <c r="BA956" s="62"/>
      <c r="BB956" s="62"/>
      <c r="BC956" s="62"/>
      <c r="BD956" s="62"/>
      <c r="BE956" s="62"/>
      <c r="BF956" s="62"/>
      <c r="BG956" s="62"/>
      <c r="BH956" s="62"/>
      <c r="BI956" s="62"/>
      <c r="BJ956" s="62"/>
      <c r="BK956" s="62"/>
      <c r="BL956" s="62"/>
      <c r="BM956" s="62"/>
      <c r="BN956" s="62"/>
      <c r="BO956" s="62"/>
      <c r="BP956" s="62"/>
      <c r="BQ956" s="62"/>
      <c r="BR956" s="62"/>
      <c r="BS956" s="62"/>
    </row>
    <row r="957" spans="1:71" ht="19.5" customHeight="1" x14ac:dyDescent="0.15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  <c r="AB957" s="62"/>
      <c r="AC957" s="62"/>
      <c r="AD957" s="62"/>
      <c r="AE957" s="62"/>
      <c r="AF957" s="62"/>
      <c r="AG957" s="62"/>
      <c r="AH957" s="62"/>
      <c r="AI957" s="62"/>
      <c r="AJ957" s="62"/>
      <c r="AK957" s="62"/>
      <c r="AL957" s="62"/>
      <c r="AM957" s="62"/>
      <c r="AN957" s="62"/>
      <c r="AO957" s="62"/>
      <c r="AP957" s="62"/>
      <c r="AQ957" s="62"/>
      <c r="AR957" s="62"/>
      <c r="AS957" s="62"/>
      <c r="AT957" s="62"/>
      <c r="AU957" s="62"/>
      <c r="AV957" s="62"/>
      <c r="AW957" s="62"/>
      <c r="AX957" s="62"/>
      <c r="AY957" s="62"/>
      <c r="AZ957" s="62"/>
      <c r="BA957" s="62"/>
      <c r="BB957" s="62"/>
      <c r="BC957" s="62"/>
      <c r="BD957" s="62"/>
      <c r="BE957" s="62"/>
      <c r="BF957" s="62"/>
      <c r="BG957" s="62"/>
      <c r="BH957" s="62"/>
      <c r="BI957" s="62"/>
      <c r="BJ957" s="62"/>
      <c r="BK957" s="62"/>
      <c r="BL957" s="62"/>
      <c r="BM957" s="62"/>
      <c r="BN957" s="62"/>
      <c r="BO957" s="62"/>
      <c r="BP957" s="62"/>
      <c r="BQ957" s="62"/>
      <c r="BR957" s="62"/>
      <c r="BS957" s="62"/>
    </row>
    <row r="958" spans="1:71" ht="19.5" customHeight="1" x14ac:dyDescent="0.15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  <c r="AB958" s="62"/>
      <c r="AC958" s="62"/>
      <c r="AD958" s="62"/>
      <c r="AE958" s="62"/>
      <c r="AF958" s="62"/>
      <c r="AG958" s="62"/>
      <c r="AH958" s="62"/>
      <c r="AI958" s="62"/>
      <c r="AJ958" s="62"/>
      <c r="AK958" s="62"/>
      <c r="AL958" s="62"/>
      <c r="AM958" s="62"/>
      <c r="AN958" s="62"/>
      <c r="AO958" s="62"/>
      <c r="AP958" s="62"/>
      <c r="AQ958" s="62"/>
      <c r="AR958" s="62"/>
      <c r="AS958" s="62"/>
      <c r="AT958" s="62"/>
      <c r="AU958" s="62"/>
      <c r="AV958" s="62"/>
      <c r="AW958" s="62"/>
      <c r="AX958" s="62"/>
      <c r="AY958" s="62"/>
      <c r="AZ958" s="62"/>
      <c r="BA958" s="62"/>
      <c r="BB958" s="62"/>
      <c r="BC958" s="62"/>
      <c r="BD958" s="62"/>
      <c r="BE958" s="62"/>
      <c r="BF958" s="62"/>
      <c r="BG958" s="62"/>
      <c r="BH958" s="62"/>
      <c r="BI958" s="62"/>
      <c r="BJ958" s="62"/>
      <c r="BK958" s="62"/>
      <c r="BL958" s="62"/>
      <c r="BM958" s="62"/>
      <c r="BN958" s="62"/>
      <c r="BO958" s="62"/>
      <c r="BP958" s="62"/>
      <c r="BQ958" s="62"/>
      <c r="BR958" s="62"/>
      <c r="BS958" s="62"/>
    </row>
    <row r="959" spans="1:71" ht="19.5" customHeight="1" x14ac:dyDescent="0.15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  <c r="AB959" s="62"/>
      <c r="AC959" s="62"/>
      <c r="AD959" s="62"/>
      <c r="AE959" s="62"/>
      <c r="AF959" s="62"/>
      <c r="AG959" s="62"/>
      <c r="AH959" s="62"/>
      <c r="AI959" s="62"/>
      <c r="AJ959" s="62"/>
      <c r="AK959" s="62"/>
      <c r="AL959" s="62"/>
      <c r="AM959" s="62"/>
      <c r="AN959" s="62"/>
      <c r="AO959" s="62"/>
      <c r="AP959" s="62"/>
      <c r="AQ959" s="62"/>
      <c r="AR959" s="62"/>
      <c r="AS959" s="62"/>
      <c r="AT959" s="62"/>
      <c r="AU959" s="62"/>
      <c r="AV959" s="62"/>
      <c r="AW959" s="62"/>
      <c r="AX959" s="62"/>
      <c r="AY959" s="62"/>
      <c r="AZ959" s="62"/>
      <c r="BA959" s="62"/>
      <c r="BB959" s="62"/>
      <c r="BC959" s="62"/>
      <c r="BD959" s="62"/>
      <c r="BE959" s="62"/>
      <c r="BF959" s="62"/>
      <c r="BG959" s="62"/>
      <c r="BH959" s="62"/>
      <c r="BI959" s="62"/>
      <c r="BJ959" s="62"/>
      <c r="BK959" s="62"/>
      <c r="BL959" s="62"/>
      <c r="BM959" s="62"/>
      <c r="BN959" s="62"/>
      <c r="BO959" s="62"/>
      <c r="BP959" s="62"/>
      <c r="BQ959" s="62"/>
      <c r="BR959" s="62"/>
      <c r="BS959" s="62"/>
    </row>
    <row r="960" spans="1:71" ht="19.5" customHeight="1" x14ac:dyDescent="0.15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  <c r="AJ960" s="62"/>
      <c r="AK960" s="62"/>
      <c r="AL960" s="62"/>
      <c r="AM960" s="62"/>
      <c r="AN960" s="62"/>
      <c r="AO960" s="62"/>
      <c r="AP960" s="62"/>
      <c r="AQ960" s="62"/>
      <c r="AR960" s="62"/>
      <c r="AS960" s="62"/>
      <c r="AT960" s="62"/>
      <c r="AU960" s="62"/>
      <c r="AV960" s="62"/>
      <c r="AW960" s="62"/>
      <c r="AX960" s="62"/>
      <c r="AY960" s="62"/>
      <c r="AZ960" s="62"/>
      <c r="BA960" s="62"/>
      <c r="BB960" s="62"/>
      <c r="BC960" s="62"/>
      <c r="BD960" s="62"/>
      <c r="BE960" s="62"/>
      <c r="BF960" s="62"/>
      <c r="BG960" s="62"/>
      <c r="BH960" s="62"/>
      <c r="BI960" s="62"/>
      <c r="BJ960" s="62"/>
      <c r="BK960" s="62"/>
      <c r="BL960" s="62"/>
      <c r="BM960" s="62"/>
      <c r="BN960" s="62"/>
      <c r="BO960" s="62"/>
      <c r="BP960" s="62"/>
      <c r="BQ960" s="62"/>
      <c r="BR960" s="62"/>
      <c r="BS960" s="62"/>
    </row>
    <row r="961" spans="1:71" ht="19.5" customHeight="1" x14ac:dyDescent="0.15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  <c r="AB961" s="62"/>
      <c r="AC961" s="62"/>
      <c r="AD961" s="62"/>
      <c r="AE961" s="62"/>
      <c r="AF961" s="62"/>
      <c r="AG961" s="62"/>
      <c r="AH961" s="62"/>
      <c r="AI961" s="62"/>
      <c r="AJ961" s="62"/>
      <c r="AK961" s="62"/>
      <c r="AL961" s="62"/>
      <c r="AM961" s="62"/>
      <c r="AN961" s="62"/>
      <c r="AO961" s="62"/>
      <c r="AP961" s="62"/>
      <c r="AQ961" s="62"/>
      <c r="AR961" s="62"/>
      <c r="AS961" s="62"/>
      <c r="AT961" s="62"/>
      <c r="AU961" s="62"/>
      <c r="AV961" s="62"/>
      <c r="AW961" s="62"/>
      <c r="AX961" s="62"/>
      <c r="AY961" s="62"/>
      <c r="AZ961" s="62"/>
      <c r="BA961" s="62"/>
      <c r="BB961" s="62"/>
      <c r="BC961" s="62"/>
      <c r="BD961" s="62"/>
      <c r="BE961" s="62"/>
      <c r="BF961" s="62"/>
      <c r="BG961" s="62"/>
      <c r="BH961" s="62"/>
      <c r="BI961" s="62"/>
      <c r="BJ961" s="62"/>
      <c r="BK961" s="62"/>
      <c r="BL961" s="62"/>
      <c r="BM961" s="62"/>
      <c r="BN961" s="62"/>
      <c r="BO961" s="62"/>
      <c r="BP961" s="62"/>
      <c r="BQ961" s="62"/>
      <c r="BR961" s="62"/>
      <c r="BS961" s="62"/>
    </row>
    <row r="962" spans="1:71" ht="19.5" customHeight="1" x14ac:dyDescent="0.15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  <c r="AB962" s="62"/>
      <c r="AC962" s="62"/>
      <c r="AD962" s="62"/>
      <c r="AE962" s="62"/>
      <c r="AF962" s="62"/>
      <c r="AG962" s="62"/>
      <c r="AH962" s="62"/>
      <c r="AI962" s="62"/>
      <c r="AJ962" s="62"/>
      <c r="AK962" s="62"/>
      <c r="AL962" s="62"/>
      <c r="AM962" s="62"/>
      <c r="AN962" s="62"/>
      <c r="AO962" s="62"/>
      <c r="AP962" s="62"/>
      <c r="AQ962" s="62"/>
      <c r="AR962" s="62"/>
      <c r="AS962" s="62"/>
      <c r="AT962" s="62"/>
      <c r="AU962" s="62"/>
      <c r="AV962" s="62"/>
      <c r="AW962" s="62"/>
      <c r="AX962" s="62"/>
      <c r="AY962" s="62"/>
      <c r="AZ962" s="62"/>
      <c r="BA962" s="62"/>
      <c r="BB962" s="62"/>
      <c r="BC962" s="62"/>
      <c r="BD962" s="62"/>
      <c r="BE962" s="62"/>
      <c r="BF962" s="62"/>
      <c r="BG962" s="62"/>
      <c r="BH962" s="62"/>
      <c r="BI962" s="62"/>
      <c r="BJ962" s="62"/>
      <c r="BK962" s="62"/>
      <c r="BL962" s="62"/>
      <c r="BM962" s="62"/>
      <c r="BN962" s="62"/>
      <c r="BO962" s="62"/>
      <c r="BP962" s="62"/>
      <c r="BQ962" s="62"/>
      <c r="BR962" s="62"/>
      <c r="BS962" s="62"/>
    </row>
    <row r="963" spans="1:71" ht="19.5" customHeight="1" x14ac:dyDescent="0.15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  <c r="AB963" s="62"/>
      <c r="AC963" s="62"/>
      <c r="AD963" s="62"/>
      <c r="AE963" s="62"/>
      <c r="AF963" s="62"/>
      <c r="AG963" s="62"/>
      <c r="AH963" s="62"/>
      <c r="AI963" s="62"/>
      <c r="AJ963" s="62"/>
      <c r="AK963" s="62"/>
      <c r="AL963" s="62"/>
      <c r="AM963" s="62"/>
      <c r="AN963" s="62"/>
      <c r="AO963" s="62"/>
      <c r="AP963" s="62"/>
      <c r="AQ963" s="62"/>
      <c r="AR963" s="62"/>
      <c r="AS963" s="62"/>
      <c r="AT963" s="62"/>
      <c r="AU963" s="62"/>
      <c r="AV963" s="62"/>
      <c r="AW963" s="62"/>
      <c r="AX963" s="62"/>
      <c r="AY963" s="62"/>
      <c r="AZ963" s="62"/>
      <c r="BA963" s="62"/>
      <c r="BB963" s="62"/>
      <c r="BC963" s="62"/>
      <c r="BD963" s="62"/>
      <c r="BE963" s="62"/>
      <c r="BF963" s="62"/>
      <c r="BG963" s="62"/>
      <c r="BH963" s="62"/>
      <c r="BI963" s="62"/>
      <c r="BJ963" s="62"/>
      <c r="BK963" s="62"/>
      <c r="BL963" s="62"/>
      <c r="BM963" s="62"/>
      <c r="BN963" s="62"/>
      <c r="BO963" s="62"/>
      <c r="BP963" s="62"/>
      <c r="BQ963" s="62"/>
      <c r="BR963" s="62"/>
      <c r="BS963" s="62"/>
    </row>
    <row r="964" spans="1:71" ht="19.5" customHeight="1" x14ac:dyDescent="0.15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62"/>
      <c r="AJ964" s="62"/>
      <c r="AK964" s="62"/>
      <c r="AL964" s="62"/>
      <c r="AM964" s="62"/>
      <c r="AN964" s="62"/>
      <c r="AO964" s="62"/>
      <c r="AP964" s="62"/>
      <c r="AQ964" s="62"/>
      <c r="AR964" s="62"/>
      <c r="AS964" s="62"/>
      <c r="AT964" s="62"/>
      <c r="AU964" s="62"/>
      <c r="AV964" s="62"/>
      <c r="AW964" s="62"/>
      <c r="AX964" s="62"/>
      <c r="AY964" s="62"/>
      <c r="AZ964" s="62"/>
      <c r="BA964" s="62"/>
      <c r="BB964" s="62"/>
      <c r="BC964" s="62"/>
      <c r="BD964" s="62"/>
      <c r="BE964" s="62"/>
      <c r="BF964" s="62"/>
      <c r="BG964" s="62"/>
      <c r="BH964" s="62"/>
      <c r="BI964" s="62"/>
      <c r="BJ964" s="62"/>
      <c r="BK964" s="62"/>
      <c r="BL964" s="62"/>
      <c r="BM964" s="62"/>
      <c r="BN964" s="62"/>
      <c r="BO964" s="62"/>
      <c r="BP964" s="62"/>
      <c r="BQ964" s="62"/>
      <c r="BR964" s="62"/>
      <c r="BS964" s="62"/>
    </row>
    <row r="965" spans="1:71" ht="19.5" customHeight="1" x14ac:dyDescent="0.1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  <c r="AB965" s="62"/>
      <c r="AC965" s="62"/>
      <c r="AD965" s="62"/>
      <c r="AE965" s="62"/>
      <c r="AF965" s="62"/>
      <c r="AG965" s="62"/>
      <c r="AH965" s="62"/>
      <c r="AI965" s="62"/>
      <c r="AJ965" s="62"/>
      <c r="AK965" s="62"/>
      <c r="AL965" s="62"/>
      <c r="AM965" s="62"/>
      <c r="AN965" s="62"/>
      <c r="AO965" s="62"/>
      <c r="AP965" s="62"/>
      <c r="AQ965" s="62"/>
      <c r="AR965" s="62"/>
      <c r="AS965" s="62"/>
      <c r="AT965" s="62"/>
      <c r="AU965" s="62"/>
      <c r="AV965" s="62"/>
      <c r="AW965" s="62"/>
      <c r="AX965" s="62"/>
      <c r="AY965" s="62"/>
      <c r="AZ965" s="62"/>
      <c r="BA965" s="62"/>
      <c r="BB965" s="62"/>
      <c r="BC965" s="62"/>
      <c r="BD965" s="62"/>
      <c r="BE965" s="62"/>
      <c r="BF965" s="62"/>
      <c r="BG965" s="62"/>
      <c r="BH965" s="62"/>
      <c r="BI965" s="62"/>
      <c r="BJ965" s="62"/>
      <c r="BK965" s="62"/>
      <c r="BL965" s="62"/>
      <c r="BM965" s="62"/>
      <c r="BN965" s="62"/>
      <c r="BO965" s="62"/>
      <c r="BP965" s="62"/>
      <c r="BQ965" s="62"/>
      <c r="BR965" s="62"/>
      <c r="BS965" s="62"/>
    </row>
    <row r="966" spans="1:71" ht="19.5" customHeight="1" x14ac:dyDescent="0.15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62"/>
      <c r="AJ966" s="62"/>
      <c r="AK966" s="62"/>
      <c r="AL966" s="62"/>
      <c r="AM966" s="62"/>
      <c r="AN966" s="62"/>
      <c r="AO966" s="62"/>
      <c r="AP966" s="62"/>
      <c r="AQ966" s="62"/>
      <c r="AR966" s="62"/>
      <c r="AS966" s="62"/>
      <c r="AT966" s="62"/>
      <c r="AU966" s="62"/>
      <c r="AV966" s="62"/>
      <c r="AW966" s="62"/>
      <c r="AX966" s="62"/>
      <c r="AY966" s="62"/>
      <c r="AZ966" s="62"/>
      <c r="BA966" s="62"/>
      <c r="BB966" s="62"/>
      <c r="BC966" s="62"/>
      <c r="BD966" s="62"/>
      <c r="BE966" s="62"/>
      <c r="BF966" s="62"/>
      <c r="BG966" s="62"/>
      <c r="BH966" s="62"/>
      <c r="BI966" s="62"/>
      <c r="BJ966" s="62"/>
      <c r="BK966" s="62"/>
      <c r="BL966" s="62"/>
      <c r="BM966" s="62"/>
      <c r="BN966" s="62"/>
      <c r="BO966" s="62"/>
      <c r="BP966" s="62"/>
      <c r="BQ966" s="62"/>
      <c r="BR966" s="62"/>
      <c r="BS966" s="62"/>
    </row>
    <row r="967" spans="1:71" ht="19.5" customHeight="1" x14ac:dyDescent="0.15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  <c r="AB967" s="62"/>
      <c r="AC967" s="62"/>
      <c r="AD967" s="62"/>
      <c r="AE967" s="62"/>
      <c r="AF967" s="62"/>
      <c r="AG967" s="62"/>
      <c r="AH967" s="62"/>
      <c r="AI967" s="62"/>
      <c r="AJ967" s="62"/>
      <c r="AK967" s="62"/>
      <c r="AL967" s="62"/>
      <c r="AM967" s="62"/>
      <c r="AN967" s="62"/>
      <c r="AO967" s="62"/>
      <c r="AP967" s="62"/>
      <c r="AQ967" s="62"/>
      <c r="AR967" s="62"/>
      <c r="AS967" s="62"/>
      <c r="AT967" s="62"/>
      <c r="AU967" s="62"/>
      <c r="AV967" s="62"/>
      <c r="AW967" s="62"/>
      <c r="AX967" s="62"/>
      <c r="AY967" s="62"/>
      <c r="AZ967" s="62"/>
      <c r="BA967" s="62"/>
      <c r="BB967" s="62"/>
      <c r="BC967" s="62"/>
      <c r="BD967" s="62"/>
      <c r="BE967" s="62"/>
      <c r="BF967" s="62"/>
      <c r="BG967" s="62"/>
      <c r="BH967" s="62"/>
      <c r="BI967" s="62"/>
      <c r="BJ967" s="62"/>
      <c r="BK967" s="62"/>
      <c r="BL967" s="62"/>
      <c r="BM967" s="62"/>
      <c r="BN967" s="62"/>
      <c r="BO967" s="62"/>
      <c r="BP967" s="62"/>
      <c r="BQ967" s="62"/>
      <c r="BR967" s="62"/>
      <c r="BS967" s="62"/>
    </row>
    <row r="968" spans="1:71" ht="19.5" customHeight="1" x14ac:dyDescent="0.15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  <c r="AB968" s="62"/>
      <c r="AC968" s="62"/>
      <c r="AD968" s="62"/>
      <c r="AE968" s="62"/>
      <c r="AF968" s="62"/>
      <c r="AG968" s="62"/>
      <c r="AH968" s="62"/>
      <c r="AI968" s="62"/>
      <c r="AJ968" s="62"/>
      <c r="AK968" s="62"/>
      <c r="AL968" s="62"/>
      <c r="AM968" s="62"/>
      <c r="AN968" s="62"/>
      <c r="AO968" s="62"/>
      <c r="AP968" s="62"/>
      <c r="AQ968" s="62"/>
      <c r="AR968" s="62"/>
      <c r="AS968" s="62"/>
      <c r="AT968" s="62"/>
      <c r="AU968" s="62"/>
      <c r="AV968" s="62"/>
      <c r="AW968" s="62"/>
      <c r="AX968" s="62"/>
      <c r="AY968" s="62"/>
      <c r="AZ968" s="62"/>
      <c r="BA968" s="62"/>
      <c r="BB968" s="62"/>
      <c r="BC968" s="62"/>
      <c r="BD968" s="62"/>
      <c r="BE968" s="62"/>
      <c r="BF968" s="62"/>
      <c r="BG968" s="62"/>
      <c r="BH968" s="62"/>
      <c r="BI968" s="62"/>
      <c r="BJ968" s="62"/>
      <c r="BK968" s="62"/>
      <c r="BL968" s="62"/>
      <c r="BM968" s="62"/>
      <c r="BN968" s="62"/>
      <c r="BO968" s="62"/>
      <c r="BP968" s="62"/>
      <c r="BQ968" s="62"/>
      <c r="BR968" s="62"/>
      <c r="BS968" s="62"/>
    </row>
    <row r="969" spans="1:71" ht="19.5" customHeight="1" x14ac:dyDescent="0.15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  <c r="AC969" s="62"/>
      <c r="AD969" s="62"/>
      <c r="AE969" s="62"/>
      <c r="AF969" s="62"/>
      <c r="AG969" s="62"/>
      <c r="AH969" s="62"/>
      <c r="AI969" s="62"/>
      <c r="AJ969" s="62"/>
      <c r="AK969" s="62"/>
      <c r="AL969" s="62"/>
      <c r="AM969" s="62"/>
      <c r="AN969" s="62"/>
      <c r="AO969" s="62"/>
      <c r="AP969" s="62"/>
      <c r="AQ969" s="62"/>
      <c r="AR969" s="62"/>
      <c r="AS969" s="62"/>
      <c r="AT969" s="62"/>
      <c r="AU969" s="62"/>
      <c r="AV969" s="62"/>
      <c r="AW969" s="62"/>
      <c r="AX969" s="62"/>
      <c r="AY969" s="62"/>
      <c r="AZ969" s="62"/>
      <c r="BA969" s="62"/>
      <c r="BB969" s="62"/>
      <c r="BC969" s="62"/>
      <c r="BD969" s="62"/>
      <c r="BE969" s="62"/>
      <c r="BF969" s="62"/>
      <c r="BG969" s="62"/>
      <c r="BH969" s="62"/>
      <c r="BI969" s="62"/>
      <c r="BJ969" s="62"/>
      <c r="BK969" s="62"/>
      <c r="BL969" s="62"/>
      <c r="BM969" s="62"/>
      <c r="BN969" s="62"/>
      <c r="BO969" s="62"/>
      <c r="BP969" s="62"/>
      <c r="BQ969" s="62"/>
      <c r="BR969" s="62"/>
      <c r="BS969" s="62"/>
    </row>
    <row r="970" spans="1:71" ht="19.5" customHeight="1" x14ac:dyDescent="0.15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  <c r="AB970" s="62"/>
      <c r="AC970" s="62"/>
      <c r="AD970" s="62"/>
      <c r="AE970" s="62"/>
      <c r="AF970" s="62"/>
      <c r="AG970" s="62"/>
      <c r="AH970" s="62"/>
      <c r="AI970" s="62"/>
      <c r="AJ970" s="62"/>
      <c r="AK970" s="62"/>
      <c r="AL970" s="62"/>
      <c r="AM970" s="62"/>
      <c r="AN970" s="62"/>
      <c r="AO970" s="62"/>
      <c r="AP970" s="62"/>
      <c r="AQ970" s="62"/>
      <c r="AR970" s="62"/>
      <c r="AS970" s="62"/>
      <c r="AT970" s="62"/>
      <c r="AU970" s="62"/>
      <c r="AV970" s="62"/>
      <c r="AW970" s="62"/>
      <c r="AX970" s="62"/>
      <c r="AY970" s="62"/>
      <c r="AZ970" s="62"/>
      <c r="BA970" s="62"/>
      <c r="BB970" s="62"/>
      <c r="BC970" s="62"/>
      <c r="BD970" s="62"/>
      <c r="BE970" s="62"/>
      <c r="BF970" s="62"/>
      <c r="BG970" s="62"/>
      <c r="BH970" s="62"/>
      <c r="BI970" s="62"/>
      <c r="BJ970" s="62"/>
      <c r="BK970" s="62"/>
      <c r="BL970" s="62"/>
      <c r="BM970" s="62"/>
      <c r="BN970" s="62"/>
      <c r="BO970" s="62"/>
      <c r="BP970" s="62"/>
      <c r="BQ970" s="62"/>
      <c r="BR970" s="62"/>
      <c r="BS970" s="62"/>
    </row>
    <row r="971" spans="1:71" ht="19.5" customHeight="1" x14ac:dyDescent="0.15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  <c r="AB971" s="62"/>
      <c r="AC971" s="62"/>
      <c r="AD971" s="62"/>
      <c r="AE971" s="62"/>
      <c r="AF971" s="62"/>
      <c r="AG971" s="62"/>
      <c r="AH971" s="62"/>
      <c r="AI971" s="62"/>
      <c r="AJ971" s="62"/>
      <c r="AK971" s="62"/>
      <c r="AL971" s="62"/>
      <c r="AM971" s="62"/>
      <c r="AN971" s="62"/>
      <c r="AO971" s="62"/>
      <c r="AP971" s="62"/>
      <c r="AQ971" s="62"/>
      <c r="AR971" s="62"/>
      <c r="AS971" s="62"/>
      <c r="AT971" s="62"/>
      <c r="AU971" s="62"/>
      <c r="AV971" s="62"/>
      <c r="AW971" s="62"/>
      <c r="AX971" s="62"/>
      <c r="AY971" s="62"/>
      <c r="AZ971" s="62"/>
      <c r="BA971" s="62"/>
      <c r="BB971" s="62"/>
      <c r="BC971" s="62"/>
      <c r="BD971" s="62"/>
      <c r="BE971" s="62"/>
      <c r="BF971" s="62"/>
      <c r="BG971" s="62"/>
      <c r="BH971" s="62"/>
      <c r="BI971" s="62"/>
      <c r="BJ971" s="62"/>
      <c r="BK971" s="62"/>
      <c r="BL971" s="62"/>
      <c r="BM971" s="62"/>
      <c r="BN971" s="62"/>
      <c r="BO971" s="62"/>
      <c r="BP971" s="62"/>
      <c r="BQ971" s="62"/>
      <c r="BR971" s="62"/>
      <c r="BS971" s="62"/>
    </row>
    <row r="972" spans="1:71" ht="19.5" customHeight="1" x14ac:dyDescent="0.15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  <c r="AB972" s="62"/>
      <c r="AC972" s="62"/>
      <c r="AD972" s="62"/>
      <c r="AE972" s="62"/>
      <c r="AF972" s="62"/>
      <c r="AG972" s="62"/>
      <c r="AH972" s="62"/>
      <c r="AI972" s="62"/>
      <c r="AJ972" s="62"/>
      <c r="AK972" s="62"/>
      <c r="AL972" s="62"/>
      <c r="AM972" s="62"/>
      <c r="AN972" s="62"/>
      <c r="AO972" s="62"/>
      <c r="AP972" s="62"/>
      <c r="AQ972" s="62"/>
      <c r="AR972" s="62"/>
      <c r="AS972" s="62"/>
      <c r="AT972" s="62"/>
      <c r="AU972" s="62"/>
      <c r="AV972" s="62"/>
      <c r="AW972" s="62"/>
      <c r="AX972" s="62"/>
      <c r="AY972" s="62"/>
      <c r="AZ972" s="62"/>
      <c r="BA972" s="62"/>
      <c r="BB972" s="62"/>
      <c r="BC972" s="62"/>
      <c r="BD972" s="62"/>
      <c r="BE972" s="62"/>
      <c r="BF972" s="62"/>
      <c r="BG972" s="62"/>
      <c r="BH972" s="62"/>
      <c r="BI972" s="62"/>
      <c r="BJ972" s="62"/>
      <c r="BK972" s="62"/>
      <c r="BL972" s="62"/>
      <c r="BM972" s="62"/>
      <c r="BN972" s="62"/>
      <c r="BO972" s="62"/>
      <c r="BP972" s="62"/>
      <c r="BQ972" s="62"/>
      <c r="BR972" s="62"/>
      <c r="BS972" s="62"/>
    </row>
    <row r="973" spans="1:71" ht="19.5" customHeight="1" x14ac:dyDescent="0.15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  <c r="AB973" s="62"/>
      <c r="AC973" s="62"/>
      <c r="AD973" s="62"/>
      <c r="AE973" s="62"/>
      <c r="AF973" s="62"/>
      <c r="AG973" s="62"/>
      <c r="AH973" s="62"/>
      <c r="AI973" s="62"/>
      <c r="AJ973" s="62"/>
      <c r="AK973" s="62"/>
      <c r="AL973" s="62"/>
      <c r="AM973" s="62"/>
      <c r="AN973" s="62"/>
      <c r="AO973" s="62"/>
      <c r="AP973" s="62"/>
      <c r="AQ973" s="62"/>
      <c r="AR973" s="62"/>
      <c r="AS973" s="62"/>
      <c r="AT973" s="62"/>
      <c r="AU973" s="62"/>
      <c r="AV973" s="62"/>
      <c r="AW973" s="62"/>
      <c r="AX973" s="62"/>
      <c r="AY973" s="62"/>
      <c r="AZ973" s="62"/>
      <c r="BA973" s="62"/>
      <c r="BB973" s="62"/>
      <c r="BC973" s="62"/>
      <c r="BD973" s="62"/>
      <c r="BE973" s="62"/>
      <c r="BF973" s="62"/>
      <c r="BG973" s="62"/>
      <c r="BH973" s="62"/>
      <c r="BI973" s="62"/>
      <c r="BJ973" s="62"/>
      <c r="BK973" s="62"/>
      <c r="BL973" s="62"/>
      <c r="BM973" s="62"/>
      <c r="BN973" s="62"/>
      <c r="BO973" s="62"/>
      <c r="BP973" s="62"/>
      <c r="BQ973" s="62"/>
      <c r="BR973" s="62"/>
      <c r="BS973" s="62"/>
    </row>
    <row r="974" spans="1:71" ht="19.5" customHeight="1" x14ac:dyDescent="0.15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  <c r="AB974" s="62"/>
      <c r="AC974" s="62"/>
      <c r="AD974" s="62"/>
      <c r="AE974" s="62"/>
      <c r="AF974" s="62"/>
      <c r="AG974" s="62"/>
      <c r="AH974" s="62"/>
      <c r="AI974" s="62"/>
      <c r="AJ974" s="62"/>
      <c r="AK974" s="62"/>
      <c r="AL974" s="62"/>
      <c r="AM974" s="62"/>
      <c r="AN974" s="62"/>
      <c r="AO974" s="62"/>
      <c r="AP974" s="62"/>
      <c r="AQ974" s="62"/>
      <c r="AR974" s="62"/>
      <c r="AS974" s="62"/>
      <c r="AT974" s="62"/>
      <c r="AU974" s="62"/>
      <c r="AV974" s="62"/>
      <c r="AW974" s="62"/>
      <c r="AX974" s="62"/>
      <c r="AY974" s="62"/>
      <c r="AZ974" s="62"/>
      <c r="BA974" s="62"/>
      <c r="BB974" s="62"/>
      <c r="BC974" s="62"/>
      <c r="BD974" s="62"/>
      <c r="BE974" s="62"/>
      <c r="BF974" s="62"/>
      <c r="BG974" s="62"/>
      <c r="BH974" s="62"/>
      <c r="BI974" s="62"/>
      <c r="BJ974" s="62"/>
      <c r="BK974" s="62"/>
      <c r="BL974" s="62"/>
      <c r="BM974" s="62"/>
      <c r="BN974" s="62"/>
      <c r="BO974" s="62"/>
      <c r="BP974" s="62"/>
      <c r="BQ974" s="62"/>
      <c r="BR974" s="62"/>
      <c r="BS974" s="62"/>
    </row>
    <row r="975" spans="1:71" ht="19.5" customHeight="1" x14ac:dyDescent="0.1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  <c r="AJ975" s="62"/>
      <c r="AK975" s="62"/>
      <c r="AL975" s="62"/>
      <c r="AM975" s="62"/>
      <c r="AN975" s="62"/>
      <c r="AO975" s="62"/>
      <c r="AP975" s="62"/>
      <c r="AQ975" s="62"/>
      <c r="AR975" s="62"/>
      <c r="AS975" s="62"/>
      <c r="AT975" s="62"/>
      <c r="AU975" s="62"/>
      <c r="AV975" s="62"/>
      <c r="AW975" s="62"/>
      <c r="AX975" s="62"/>
      <c r="AY975" s="62"/>
      <c r="AZ975" s="62"/>
      <c r="BA975" s="62"/>
      <c r="BB975" s="62"/>
      <c r="BC975" s="62"/>
      <c r="BD975" s="62"/>
      <c r="BE975" s="62"/>
      <c r="BF975" s="62"/>
      <c r="BG975" s="62"/>
      <c r="BH975" s="62"/>
      <c r="BI975" s="62"/>
      <c r="BJ975" s="62"/>
      <c r="BK975" s="62"/>
      <c r="BL975" s="62"/>
      <c r="BM975" s="62"/>
      <c r="BN975" s="62"/>
      <c r="BO975" s="62"/>
      <c r="BP975" s="62"/>
      <c r="BQ975" s="62"/>
      <c r="BR975" s="62"/>
      <c r="BS975" s="62"/>
    </row>
    <row r="976" spans="1:71" ht="19.5" customHeight="1" x14ac:dyDescent="0.15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  <c r="AB976" s="62"/>
      <c r="AC976" s="62"/>
      <c r="AD976" s="62"/>
      <c r="AE976" s="62"/>
      <c r="AF976" s="62"/>
      <c r="AG976" s="62"/>
      <c r="AH976" s="62"/>
      <c r="AI976" s="62"/>
      <c r="AJ976" s="62"/>
      <c r="AK976" s="62"/>
      <c r="AL976" s="62"/>
      <c r="AM976" s="62"/>
      <c r="AN976" s="62"/>
      <c r="AO976" s="62"/>
      <c r="AP976" s="62"/>
      <c r="AQ976" s="62"/>
      <c r="AR976" s="62"/>
      <c r="AS976" s="62"/>
      <c r="AT976" s="62"/>
      <c r="AU976" s="62"/>
      <c r="AV976" s="62"/>
      <c r="AW976" s="62"/>
      <c r="AX976" s="62"/>
      <c r="AY976" s="62"/>
      <c r="AZ976" s="62"/>
      <c r="BA976" s="62"/>
      <c r="BB976" s="62"/>
      <c r="BC976" s="62"/>
      <c r="BD976" s="62"/>
      <c r="BE976" s="62"/>
      <c r="BF976" s="62"/>
      <c r="BG976" s="62"/>
      <c r="BH976" s="62"/>
      <c r="BI976" s="62"/>
      <c r="BJ976" s="62"/>
      <c r="BK976" s="62"/>
      <c r="BL976" s="62"/>
      <c r="BM976" s="62"/>
      <c r="BN976" s="62"/>
      <c r="BO976" s="62"/>
      <c r="BP976" s="62"/>
      <c r="BQ976" s="62"/>
      <c r="BR976" s="62"/>
      <c r="BS976" s="62"/>
    </row>
    <row r="977" spans="1:71" ht="19.5" customHeight="1" x14ac:dyDescent="0.15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  <c r="AB977" s="62"/>
      <c r="AC977" s="62"/>
      <c r="AD977" s="62"/>
      <c r="AE977" s="62"/>
      <c r="AF977" s="62"/>
      <c r="AG977" s="62"/>
      <c r="AH977" s="62"/>
      <c r="AI977" s="62"/>
      <c r="AJ977" s="62"/>
      <c r="AK977" s="62"/>
      <c r="AL977" s="62"/>
      <c r="AM977" s="62"/>
      <c r="AN977" s="62"/>
      <c r="AO977" s="62"/>
      <c r="AP977" s="62"/>
      <c r="AQ977" s="62"/>
      <c r="AR977" s="62"/>
      <c r="AS977" s="62"/>
      <c r="AT977" s="62"/>
      <c r="AU977" s="62"/>
      <c r="AV977" s="62"/>
      <c r="AW977" s="62"/>
      <c r="AX977" s="62"/>
      <c r="AY977" s="62"/>
      <c r="AZ977" s="62"/>
      <c r="BA977" s="62"/>
      <c r="BB977" s="62"/>
      <c r="BC977" s="62"/>
      <c r="BD977" s="62"/>
      <c r="BE977" s="62"/>
      <c r="BF977" s="62"/>
      <c r="BG977" s="62"/>
      <c r="BH977" s="62"/>
      <c r="BI977" s="62"/>
      <c r="BJ977" s="62"/>
      <c r="BK977" s="62"/>
      <c r="BL977" s="62"/>
      <c r="BM977" s="62"/>
      <c r="BN977" s="62"/>
      <c r="BO977" s="62"/>
      <c r="BP977" s="62"/>
      <c r="BQ977" s="62"/>
      <c r="BR977" s="62"/>
      <c r="BS977" s="62"/>
    </row>
    <row r="978" spans="1:71" ht="19.5" customHeight="1" x14ac:dyDescent="0.15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  <c r="AC978" s="62"/>
      <c r="AD978" s="62"/>
      <c r="AE978" s="62"/>
      <c r="AF978" s="62"/>
      <c r="AG978" s="62"/>
      <c r="AH978" s="62"/>
      <c r="AI978" s="62"/>
      <c r="AJ978" s="62"/>
      <c r="AK978" s="62"/>
      <c r="AL978" s="62"/>
      <c r="AM978" s="62"/>
      <c r="AN978" s="62"/>
      <c r="AO978" s="62"/>
      <c r="AP978" s="62"/>
      <c r="AQ978" s="62"/>
      <c r="AR978" s="62"/>
      <c r="AS978" s="62"/>
      <c r="AT978" s="62"/>
      <c r="AU978" s="62"/>
      <c r="AV978" s="62"/>
      <c r="AW978" s="62"/>
      <c r="AX978" s="62"/>
      <c r="AY978" s="62"/>
      <c r="AZ978" s="62"/>
      <c r="BA978" s="62"/>
      <c r="BB978" s="62"/>
      <c r="BC978" s="62"/>
      <c r="BD978" s="62"/>
      <c r="BE978" s="62"/>
      <c r="BF978" s="62"/>
      <c r="BG978" s="62"/>
      <c r="BH978" s="62"/>
      <c r="BI978" s="62"/>
      <c r="BJ978" s="62"/>
      <c r="BK978" s="62"/>
      <c r="BL978" s="62"/>
      <c r="BM978" s="62"/>
      <c r="BN978" s="62"/>
      <c r="BO978" s="62"/>
      <c r="BP978" s="62"/>
      <c r="BQ978" s="62"/>
      <c r="BR978" s="62"/>
      <c r="BS978" s="62"/>
    </row>
    <row r="979" spans="1:71" ht="19.5" customHeight="1" x14ac:dyDescent="0.15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62"/>
      <c r="AJ979" s="62"/>
      <c r="AK979" s="62"/>
      <c r="AL979" s="62"/>
      <c r="AM979" s="62"/>
      <c r="AN979" s="62"/>
      <c r="AO979" s="62"/>
      <c r="AP979" s="62"/>
      <c r="AQ979" s="62"/>
      <c r="AR979" s="62"/>
      <c r="AS979" s="62"/>
      <c r="AT979" s="62"/>
      <c r="AU979" s="62"/>
      <c r="AV979" s="62"/>
      <c r="AW979" s="62"/>
      <c r="AX979" s="62"/>
      <c r="AY979" s="62"/>
      <c r="AZ979" s="62"/>
      <c r="BA979" s="62"/>
      <c r="BB979" s="62"/>
      <c r="BC979" s="62"/>
      <c r="BD979" s="62"/>
      <c r="BE979" s="62"/>
      <c r="BF979" s="62"/>
      <c r="BG979" s="62"/>
      <c r="BH979" s="62"/>
      <c r="BI979" s="62"/>
      <c r="BJ979" s="62"/>
      <c r="BK979" s="62"/>
      <c r="BL979" s="62"/>
      <c r="BM979" s="62"/>
      <c r="BN979" s="62"/>
      <c r="BO979" s="62"/>
      <c r="BP979" s="62"/>
      <c r="BQ979" s="62"/>
      <c r="BR979" s="62"/>
      <c r="BS979" s="62"/>
    </row>
    <row r="980" spans="1:71" ht="19.5" customHeight="1" x14ac:dyDescent="0.15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  <c r="AB980" s="62"/>
      <c r="AC980" s="62"/>
      <c r="AD980" s="62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2"/>
      <c r="BF980" s="62"/>
      <c r="BG980" s="62"/>
      <c r="BH980" s="62"/>
      <c r="BI980" s="62"/>
      <c r="BJ980" s="62"/>
      <c r="BK980" s="62"/>
      <c r="BL980" s="62"/>
      <c r="BM980" s="62"/>
      <c r="BN980" s="62"/>
      <c r="BO980" s="62"/>
      <c r="BP980" s="62"/>
      <c r="BQ980" s="62"/>
      <c r="BR980" s="62"/>
      <c r="BS980" s="62"/>
    </row>
    <row r="981" spans="1:71" ht="19.5" customHeight="1" x14ac:dyDescent="0.15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  <c r="AB981" s="62"/>
      <c r="AC981" s="62"/>
      <c r="AD981" s="62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2"/>
      <c r="BF981" s="62"/>
      <c r="BG981" s="62"/>
      <c r="BH981" s="62"/>
      <c r="BI981" s="62"/>
      <c r="BJ981" s="62"/>
      <c r="BK981" s="62"/>
      <c r="BL981" s="62"/>
      <c r="BM981" s="62"/>
      <c r="BN981" s="62"/>
      <c r="BO981" s="62"/>
      <c r="BP981" s="62"/>
      <c r="BQ981" s="62"/>
      <c r="BR981" s="62"/>
      <c r="BS981" s="62"/>
    </row>
    <row r="982" spans="1:71" ht="19.5" customHeight="1" x14ac:dyDescent="0.15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  <c r="AB982" s="62"/>
      <c r="AC982" s="62"/>
      <c r="AD982" s="62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2"/>
      <c r="BF982" s="62"/>
      <c r="BG982" s="62"/>
      <c r="BH982" s="62"/>
      <c r="BI982" s="62"/>
      <c r="BJ982" s="62"/>
      <c r="BK982" s="62"/>
      <c r="BL982" s="62"/>
      <c r="BM982" s="62"/>
      <c r="BN982" s="62"/>
      <c r="BO982" s="62"/>
      <c r="BP982" s="62"/>
      <c r="BQ982" s="62"/>
      <c r="BR982" s="62"/>
      <c r="BS982" s="62"/>
    </row>
    <row r="983" spans="1:71" ht="19.5" customHeight="1" x14ac:dyDescent="0.15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  <c r="AB983" s="62"/>
      <c r="AC983" s="62"/>
      <c r="AD983" s="62"/>
      <c r="AE983" s="62"/>
      <c r="AF983" s="62"/>
      <c r="AG983" s="62"/>
      <c r="AH983" s="62"/>
      <c r="AI983" s="62"/>
      <c r="AJ983" s="62"/>
      <c r="AK983" s="62"/>
      <c r="AL983" s="62"/>
      <c r="AM983" s="62"/>
      <c r="AN983" s="62"/>
      <c r="AO983" s="62"/>
      <c r="AP983" s="62"/>
      <c r="AQ983" s="62"/>
      <c r="AR983" s="62"/>
      <c r="AS983" s="62"/>
      <c r="AT983" s="62"/>
      <c r="AU983" s="62"/>
      <c r="AV983" s="62"/>
      <c r="AW983" s="62"/>
      <c r="AX983" s="62"/>
      <c r="AY983" s="62"/>
      <c r="AZ983" s="62"/>
      <c r="BA983" s="62"/>
      <c r="BB983" s="62"/>
      <c r="BC983" s="62"/>
      <c r="BD983" s="62"/>
      <c r="BE983" s="62"/>
      <c r="BF983" s="62"/>
      <c r="BG983" s="62"/>
      <c r="BH983" s="62"/>
      <c r="BI983" s="62"/>
      <c r="BJ983" s="62"/>
      <c r="BK983" s="62"/>
      <c r="BL983" s="62"/>
      <c r="BM983" s="62"/>
      <c r="BN983" s="62"/>
      <c r="BO983" s="62"/>
      <c r="BP983" s="62"/>
      <c r="BQ983" s="62"/>
      <c r="BR983" s="62"/>
      <c r="BS983" s="62"/>
    </row>
    <row r="984" spans="1:71" ht="19.5" customHeight="1" x14ac:dyDescent="0.15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  <c r="AB984" s="62"/>
      <c r="AC984" s="62"/>
      <c r="AD984" s="62"/>
      <c r="AE984" s="62"/>
      <c r="AF984" s="62"/>
      <c r="AG984" s="62"/>
      <c r="AH984" s="62"/>
      <c r="AI984" s="62"/>
      <c r="AJ984" s="62"/>
      <c r="AK984" s="62"/>
      <c r="AL984" s="62"/>
      <c r="AM984" s="62"/>
      <c r="AN984" s="62"/>
      <c r="AO984" s="62"/>
      <c r="AP984" s="62"/>
      <c r="AQ984" s="62"/>
      <c r="AR984" s="62"/>
      <c r="AS984" s="62"/>
      <c r="AT984" s="62"/>
      <c r="AU984" s="62"/>
      <c r="AV984" s="62"/>
      <c r="AW984" s="62"/>
      <c r="AX984" s="62"/>
      <c r="AY984" s="62"/>
      <c r="AZ984" s="62"/>
      <c r="BA984" s="62"/>
      <c r="BB984" s="62"/>
      <c r="BC984" s="62"/>
      <c r="BD984" s="62"/>
      <c r="BE984" s="62"/>
      <c r="BF984" s="62"/>
      <c r="BG984" s="62"/>
      <c r="BH984" s="62"/>
      <c r="BI984" s="62"/>
      <c r="BJ984" s="62"/>
      <c r="BK984" s="62"/>
      <c r="BL984" s="62"/>
      <c r="BM984" s="62"/>
      <c r="BN984" s="62"/>
      <c r="BO984" s="62"/>
      <c r="BP984" s="62"/>
      <c r="BQ984" s="62"/>
      <c r="BR984" s="62"/>
      <c r="BS984" s="62"/>
    </row>
    <row r="985" spans="1:71" ht="19.5" customHeight="1" x14ac:dyDescent="0.1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  <c r="AB985" s="62"/>
      <c r="AC985" s="62"/>
      <c r="AD985" s="62"/>
      <c r="AE985" s="62"/>
      <c r="AF985" s="62"/>
      <c r="AG985" s="62"/>
      <c r="AH985" s="62"/>
      <c r="AI985" s="62"/>
      <c r="AJ985" s="62"/>
      <c r="AK985" s="62"/>
      <c r="AL985" s="62"/>
      <c r="AM985" s="62"/>
      <c r="AN985" s="62"/>
      <c r="AO985" s="62"/>
      <c r="AP985" s="62"/>
      <c r="AQ985" s="62"/>
      <c r="AR985" s="62"/>
      <c r="AS985" s="62"/>
      <c r="AT985" s="62"/>
      <c r="AU985" s="62"/>
      <c r="AV985" s="62"/>
      <c r="AW985" s="62"/>
      <c r="AX985" s="62"/>
      <c r="AY985" s="62"/>
      <c r="AZ985" s="62"/>
      <c r="BA985" s="62"/>
      <c r="BB985" s="62"/>
      <c r="BC985" s="62"/>
      <c r="BD985" s="62"/>
      <c r="BE985" s="62"/>
      <c r="BF985" s="62"/>
      <c r="BG985" s="62"/>
      <c r="BH985" s="62"/>
      <c r="BI985" s="62"/>
      <c r="BJ985" s="62"/>
      <c r="BK985" s="62"/>
      <c r="BL985" s="62"/>
      <c r="BM985" s="62"/>
      <c r="BN985" s="62"/>
      <c r="BO985" s="62"/>
      <c r="BP985" s="62"/>
      <c r="BQ985" s="62"/>
      <c r="BR985" s="62"/>
      <c r="BS985" s="62"/>
    </row>
    <row r="986" spans="1:71" ht="19.5" customHeight="1" x14ac:dyDescent="0.15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  <c r="AB986" s="62"/>
      <c r="AC986" s="62"/>
      <c r="AD986" s="62"/>
      <c r="AE986" s="62"/>
      <c r="AF986" s="62"/>
      <c r="AG986" s="62"/>
      <c r="AH986" s="62"/>
      <c r="AI986" s="62"/>
      <c r="AJ986" s="62"/>
      <c r="AK986" s="62"/>
      <c r="AL986" s="62"/>
      <c r="AM986" s="62"/>
      <c r="AN986" s="62"/>
      <c r="AO986" s="62"/>
      <c r="AP986" s="62"/>
      <c r="AQ986" s="62"/>
      <c r="AR986" s="62"/>
      <c r="AS986" s="62"/>
      <c r="AT986" s="62"/>
      <c r="AU986" s="62"/>
      <c r="AV986" s="62"/>
      <c r="AW986" s="62"/>
      <c r="AX986" s="62"/>
      <c r="AY986" s="62"/>
      <c r="AZ986" s="62"/>
      <c r="BA986" s="62"/>
      <c r="BB986" s="62"/>
      <c r="BC986" s="62"/>
      <c r="BD986" s="62"/>
      <c r="BE986" s="62"/>
      <c r="BF986" s="62"/>
      <c r="BG986" s="62"/>
      <c r="BH986" s="62"/>
      <c r="BI986" s="62"/>
      <c r="BJ986" s="62"/>
      <c r="BK986" s="62"/>
      <c r="BL986" s="62"/>
      <c r="BM986" s="62"/>
      <c r="BN986" s="62"/>
      <c r="BO986" s="62"/>
      <c r="BP986" s="62"/>
      <c r="BQ986" s="62"/>
      <c r="BR986" s="62"/>
      <c r="BS986" s="62"/>
    </row>
    <row r="987" spans="1:71" ht="19.5" customHeight="1" x14ac:dyDescent="0.15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  <c r="AB987" s="62"/>
      <c r="AC987" s="62"/>
      <c r="AD987" s="62"/>
      <c r="AE987" s="62"/>
      <c r="AF987" s="62"/>
      <c r="AG987" s="62"/>
      <c r="AH987" s="62"/>
      <c r="AI987" s="62"/>
      <c r="AJ987" s="62"/>
      <c r="AK987" s="62"/>
      <c r="AL987" s="62"/>
      <c r="AM987" s="62"/>
      <c r="AN987" s="62"/>
      <c r="AO987" s="62"/>
      <c r="AP987" s="62"/>
      <c r="AQ987" s="62"/>
      <c r="AR987" s="62"/>
      <c r="AS987" s="62"/>
      <c r="AT987" s="62"/>
      <c r="AU987" s="62"/>
      <c r="AV987" s="62"/>
      <c r="AW987" s="62"/>
      <c r="AX987" s="62"/>
      <c r="AY987" s="62"/>
      <c r="AZ987" s="62"/>
      <c r="BA987" s="62"/>
      <c r="BB987" s="62"/>
      <c r="BC987" s="62"/>
      <c r="BD987" s="62"/>
      <c r="BE987" s="62"/>
      <c r="BF987" s="62"/>
      <c r="BG987" s="62"/>
      <c r="BH987" s="62"/>
      <c r="BI987" s="62"/>
      <c r="BJ987" s="62"/>
      <c r="BK987" s="62"/>
      <c r="BL987" s="62"/>
      <c r="BM987" s="62"/>
      <c r="BN987" s="62"/>
      <c r="BO987" s="62"/>
      <c r="BP987" s="62"/>
      <c r="BQ987" s="62"/>
      <c r="BR987" s="62"/>
      <c r="BS987" s="62"/>
    </row>
    <row r="988" spans="1:71" ht="19.5" customHeight="1" x14ac:dyDescent="0.15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  <c r="AC988" s="62"/>
      <c r="AD988" s="62"/>
      <c r="AE988" s="62"/>
      <c r="AF988" s="62"/>
      <c r="AG988" s="62"/>
      <c r="AH988" s="62"/>
      <c r="AI988" s="62"/>
      <c r="AJ988" s="62"/>
      <c r="AK988" s="62"/>
      <c r="AL988" s="62"/>
      <c r="AM988" s="62"/>
      <c r="AN988" s="62"/>
      <c r="AO988" s="62"/>
      <c r="AP988" s="62"/>
      <c r="AQ988" s="62"/>
      <c r="AR988" s="62"/>
      <c r="AS988" s="62"/>
      <c r="AT988" s="62"/>
      <c r="AU988" s="62"/>
      <c r="AV988" s="62"/>
      <c r="AW988" s="62"/>
      <c r="AX988" s="62"/>
      <c r="AY988" s="62"/>
      <c r="AZ988" s="62"/>
      <c r="BA988" s="62"/>
      <c r="BB988" s="62"/>
      <c r="BC988" s="62"/>
      <c r="BD988" s="62"/>
      <c r="BE988" s="62"/>
      <c r="BF988" s="62"/>
      <c r="BG988" s="62"/>
      <c r="BH988" s="62"/>
      <c r="BI988" s="62"/>
      <c r="BJ988" s="62"/>
      <c r="BK988" s="62"/>
      <c r="BL988" s="62"/>
      <c r="BM988" s="62"/>
      <c r="BN988" s="62"/>
      <c r="BO988" s="62"/>
      <c r="BP988" s="62"/>
      <c r="BQ988" s="62"/>
      <c r="BR988" s="62"/>
      <c r="BS988" s="62"/>
    </row>
    <row r="989" spans="1:71" ht="19.5" customHeight="1" x14ac:dyDescent="0.15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  <c r="AB989" s="62"/>
      <c r="AC989" s="62"/>
      <c r="AD989" s="62"/>
      <c r="AE989" s="62"/>
      <c r="AF989" s="62"/>
      <c r="AG989" s="62"/>
      <c r="AH989" s="62"/>
      <c r="AI989" s="62"/>
      <c r="AJ989" s="62"/>
      <c r="AK989" s="62"/>
      <c r="AL989" s="62"/>
      <c r="AM989" s="62"/>
      <c r="AN989" s="62"/>
      <c r="AO989" s="62"/>
      <c r="AP989" s="62"/>
      <c r="AQ989" s="62"/>
      <c r="AR989" s="62"/>
      <c r="AS989" s="62"/>
      <c r="AT989" s="62"/>
      <c r="AU989" s="62"/>
      <c r="AV989" s="62"/>
      <c r="AW989" s="62"/>
      <c r="AX989" s="62"/>
      <c r="AY989" s="62"/>
      <c r="AZ989" s="62"/>
      <c r="BA989" s="62"/>
      <c r="BB989" s="62"/>
      <c r="BC989" s="62"/>
      <c r="BD989" s="62"/>
      <c r="BE989" s="62"/>
      <c r="BF989" s="62"/>
      <c r="BG989" s="62"/>
      <c r="BH989" s="62"/>
      <c r="BI989" s="62"/>
      <c r="BJ989" s="62"/>
      <c r="BK989" s="62"/>
      <c r="BL989" s="62"/>
      <c r="BM989" s="62"/>
      <c r="BN989" s="62"/>
      <c r="BO989" s="62"/>
      <c r="BP989" s="62"/>
      <c r="BQ989" s="62"/>
      <c r="BR989" s="62"/>
      <c r="BS989" s="62"/>
    </row>
    <row r="990" spans="1:71" ht="19.5" customHeight="1" x14ac:dyDescent="0.15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  <c r="AB990" s="62"/>
      <c r="AC990" s="62"/>
      <c r="AD990" s="62"/>
      <c r="AE990" s="62"/>
      <c r="AF990" s="62"/>
      <c r="AG990" s="62"/>
      <c r="AH990" s="62"/>
      <c r="AI990" s="62"/>
      <c r="AJ990" s="62"/>
      <c r="AK990" s="62"/>
      <c r="AL990" s="62"/>
      <c r="AM990" s="62"/>
      <c r="AN990" s="62"/>
      <c r="AO990" s="62"/>
      <c r="AP990" s="62"/>
      <c r="AQ990" s="62"/>
      <c r="AR990" s="62"/>
      <c r="AS990" s="62"/>
      <c r="AT990" s="62"/>
      <c r="AU990" s="62"/>
      <c r="AV990" s="62"/>
      <c r="AW990" s="62"/>
      <c r="AX990" s="62"/>
      <c r="AY990" s="62"/>
      <c r="AZ990" s="62"/>
      <c r="BA990" s="62"/>
      <c r="BB990" s="62"/>
      <c r="BC990" s="62"/>
      <c r="BD990" s="62"/>
      <c r="BE990" s="62"/>
      <c r="BF990" s="62"/>
      <c r="BG990" s="62"/>
      <c r="BH990" s="62"/>
      <c r="BI990" s="62"/>
      <c r="BJ990" s="62"/>
      <c r="BK990" s="62"/>
      <c r="BL990" s="62"/>
      <c r="BM990" s="62"/>
      <c r="BN990" s="62"/>
      <c r="BO990" s="62"/>
      <c r="BP990" s="62"/>
      <c r="BQ990" s="62"/>
      <c r="BR990" s="62"/>
      <c r="BS990" s="62"/>
    </row>
    <row r="991" spans="1:71" ht="19.5" customHeight="1" x14ac:dyDescent="0.15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  <c r="AJ991" s="62"/>
      <c r="AK991" s="62"/>
      <c r="AL991" s="62"/>
      <c r="AM991" s="62"/>
      <c r="AN991" s="62"/>
      <c r="AO991" s="62"/>
      <c r="AP991" s="62"/>
      <c r="AQ991" s="62"/>
      <c r="AR991" s="62"/>
      <c r="AS991" s="62"/>
      <c r="AT991" s="62"/>
      <c r="AU991" s="62"/>
      <c r="AV991" s="62"/>
      <c r="AW991" s="62"/>
      <c r="AX991" s="62"/>
      <c r="AY991" s="62"/>
      <c r="AZ991" s="62"/>
      <c r="BA991" s="62"/>
      <c r="BB991" s="62"/>
      <c r="BC991" s="62"/>
      <c r="BD991" s="62"/>
      <c r="BE991" s="62"/>
      <c r="BF991" s="62"/>
      <c r="BG991" s="62"/>
      <c r="BH991" s="62"/>
      <c r="BI991" s="62"/>
      <c r="BJ991" s="62"/>
      <c r="BK991" s="62"/>
      <c r="BL991" s="62"/>
      <c r="BM991" s="62"/>
      <c r="BN991" s="62"/>
      <c r="BO991" s="62"/>
      <c r="BP991" s="62"/>
      <c r="BQ991" s="62"/>
      <c r="BR991" s="62"/>
      <c r="BS991" s="62"/>
    </row>
    <row r="992" spans="1:71" ht="19.5" customHeight="1" x14ac:dyDescent="0.15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  <c r="AB992" s="62"/>
      <c r="AC992" s="62"/>
      <c r="AD992" s="62"/>
      <c r="AE992" s="62"/>
      <c r="AF992" s="62"/>
      <c r="AG992" s="62"/>
      <c r="AH992" s="62"/>
      <c r="AI992" s="62"/>
      <c r="AJ992" s="62"/>
      <c r="AK992" s="62"/>
      <c r="AL992" s="62"/>
      <c r="AM992" s="62"/>
      <c r="AN992" s="62"/>
      <c r="AO992" s="62"/>
      <c r="AP992" s="62"/>
      <c r="AQ992" s="62"/>
      <c r="AR992" s="62"/>
      <c r="AS992" s="62"/>
      <c r="AT992" s="62"/>
      <c r="AU992" s="62"/>
      <c r="AV992" s="62"/>
      <c r="AW992" s="62"/>
      <c r="AX992" s="62"/>
      <c r="AY992" s="62"/>
      <c r="AZ992" s="62"/>
      <c r="BA992" s="62"/>
      <c r="BB992" s="62"/>
      <c r="BC992" s="62"/>
      <c r="BD992" s="62"/>
      <c r="BE992" s="62"/>
      <c r="BF992" s="62"/>
      <c r="BG992" s="62"/>
      <c r="BH992" s="62"/>
      <c r="BI992" s="62"/>
      <c r="BJ992" s="62"/>
      <c r="BK992" s="62"/>
      <c r="BL992" s="62"/>
      <c r="BM992" s="62"/>
      <c r="BN992" s="62"/>
      <c r="BO992" s="62"/>
      <c r="BP992" s="62"/>
      <c r="BQ992" s="62"/>
      <c r="BR992" s="62"/>
      <c r="BS992" s="62"/>
    </row>
    <row r="993" spans="1:71" ht="19.5" customHeight="1" x14ac:dyDescent="0.15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  <c r="AB993" s="62"/>
      <c r="AC993" s="62"/>
      <c r="AD993" s="62"/>
      <c r="AE993" s="62"/>
      <c r="AF993" s="62"/>
      <c r="AG993" s="62"/>
      <c r="AH993" s="62"/>
      <c r="AI993" s="62"/>
      <c r="AJ993" s="62"/>
      <c r="AK993" s="62"/>
      <c r="AL993" s="62"/>
      <c r="AM993" s="62"/>
      <c r="AN993" s="62"/>
      <c r="AO993" s="62"/>
      <c r="AP993" s="62"/>
      <c r="AQ993" s="62"/>
      <c r="AR993" s="62"/>
      <c r="AS993" s="62"/>
      <c r="AT993" s="62"/>
      <c r="AU993" s="62"/>
      <c r="AV993" s="62"/>
      <c r="AW993" s="62"/>
      <c r="AX993" s="62"/>
      <c r="AY993" s="62"/>
      <c r="AZ993" s="62"/>
      <c r="BA993" s="62"/>
      <c r="BB993" s="62"/>
      <c r="BC993" s="62"/>
      <c r="BD993" s="62"/>
      <c r="BE993" s="62"/>
      <c r="BF993" s="62"/>
      <c r="BG993" s="62"/>
      <c r="BH993" s="62"/>
      <c r="BI993" s="62"/>
      <c r="BJ993" s="62"/>
      <c r="BK993" s="62"/>
      <c r="BL993" s="62"/>
      <c r="BM993" s="62"/>
      <c r="BN993" s="62"/>
      <c r="BO993" s="62"/>
      <c r="BP993" s="62"/>
      <c r="BQ993" s="62"/>
      <c r="BR993" s="62"/>
      <c r="BS993" s="62"/>
    </row>
    <row r="994" spans="1:71" ht="19.5" customHeight="1" x14ac:dyDescent="0.15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  <c r="AB994" s="62"/>
      <c r="AC994" s="62"/>
      <c r="AD994" s="62"/>
      <c r="AE994" s="62"/>
      <c r="AF994" s="62"/>
      <c r="AG994" s="62"/>
      <c r="AH994" s="62"/>
      <c r="AI994" s="62"/>
      <c r="AJ994" s="62"/>
      <c r="AK994" s="62"/>
      <c r="AL994" s="62"/>
      <c r="AM994" s="62"/>
      <c r="AN994" s="62"/>
      <c r="AO994" s="62"/>
      <c r="AP994" s="62"/>
      <c r="AQ994" s="62"/>
      <c r="AR994" s="62"/>
      <c r="AS994" s="62"/>
      <c r="AT994" s="62"/>
      <c r="AU994" s="62"/>
      <c r="AV994" s="62"/>
      <c r="AW994" s="62"/>
      <c r="AX994" s="62"/>
      <c r="AY994" s="62"/>
      <c r="AZ994" s="62"/>
      <c r="BA994" s="62"/>
      <c r="BB994" s="62"/>
      <c r="BC994" s="62"/>
      <c r="BD994" s="62"/>
      <c r="BE994" s="62"/>
      <c r="BF994" s="62"/>
      <c r="BG994" s="62"/>
      <c r="BH994" s="62"/>
      <c r="BI994" s="62"/>
      <c r="BJ994" s="62"/>
      <c r="BK994" s="62"/>
      <c r="BL994" s="62"/>
      <c r="BM994" s="62"/>
      <c r="BN994" s="62"/>
      <c r="BO994" s="62"/>
      <c r="BP994" s="62"/>
      <c r="BQ994" s="62"/>
      <c r="BR994" s="62"/>
      <c r="BS994" s="62"/>
    </row>
    <row r="995" spans="1:71" ht="19.5" customHeight="1" x14ac:dyDescent="0.1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62"/>
      <c r="AJ995" s="62"/>
      <c r="AK995" s="62"/>
      <c r="AL995" s="62"/>
      <c r="AM995" s="62"/>
      <c r="AN995" s="62"/>
      <c r="AO995" s="62"/>
      <c r="AP995" s="62"/>
      <c r="AQ995" s="62"/>
      <c r="AR995" s="62"/>
      <c r="AS995" s="62"/>
      <c r="AT995" s="62"/>
      <c r="AU995" s="62"/>
      <c r="AV995" s="62"/>
      <c r="AW995" s="62"/>
      <c r="AX995" s="62"/>
      <c r="AY995" s="62"/>
      <c r="AZ995" s="62"/>
      <c r="BA995" s="62"/>
      <c r="BB995" s="62"/>
      <c r="BC995" s="62"/>
      <c r="BD995" s="62"/>
      <c r="BE995" s="62"/>
      <c r="BF995" s="62"/>
      <c r="BG995" s="62"/>
      <c r="BH995" s="62"/>
      <c r="BI995" s="62"/>
      <c r="BJ995" s="62"/>
      <c r="BK995" s="62"/>
      <c r="BL995" s="62"/>
      <c r="BM995" s="62"/>
      <c r="BN995" s="62"/>
      <c r="BO995" s="62"/>
      <c r="BP995" s="62"/>
      <c r="BQ995" s="62"/>
      <c r="BR995" s="62"/>
      <c r="BS995" s="62"/>
    </row>
    <row r="996" spans="1:71" ht="19.5" customHeight="1" x14ac:dyDescent="0.15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  <c r="AB996" s="62"/>
      <c r="AC996" s="62"/>
      <c r="AD996" s="62"/>
      <c r="AE996" s="62"/>
      <c r="AF996" s="62"/>
      <c r="AG996" s="62"/>
      <c r="AH996" s="62"/>
      <c r="AI996" s="62"/>
      <c r="AJ996" s="62"/>
      <c r="AK996" s="62"/>
      <c r="AL996" s="62"/>
      <c r="AM996" s="62"/>
      <c r="AN996" s="62"/>
      <c r="AO996" s="62"/>
      <c r="AP996" s="62"/>
      <c r="AQ996" s="62"/>
      <c r="AR996" s="62"/>
      <c r="AS996" s="62"/>
      <c r="AT996" s="62"/>
      <c r="AU996" s="62"/>
      <c r="AV996" s="62"/>
      <c r="AW996" s="62"/>
      <c r="AX996" s="62"/>
      <c r="AY996" s="62"/>
      <c r="AZ996" s="62"/>
      <c r="BA996" s="62"/>
      <c r="BB996" s="62"/>
      <c r="BC996" s="62"/>
      <c r="BD996" s="62"/>
      <c r="BE996" s="62"/>
      <c r="BF996" s="62"/>
      <c r="BG996" s="62"/>
      <c r="BH996" s="62"/>
      <c r="BI996" s="62"/>
      <c r="BJ996" s="62"/>
      <c r="BK996" s="62"/>
      <c r="BL996" s="62"/>
      <c r="BM996" s="62"/>
      <c r="BN996" s="62"/>
      <c r="BO996" s="62"/>
      <c r="BP996" s="62"/>
      <c r="BQ996" s="62"/>
      <c r="BR996" s="62"/>
      <c r="BS996" s="62"/>
    </row>
    <row r="997" spans="1:71" ht="19.5" customHeight="1" x14ac:dyDescent="0.15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  <c r="AB997" s="62"/>
      <c r="AC997" s="62"/>
      <c r="AD997" s="62"/>
      <c r="AE997" s="62"/>
      <c r="AF997" s="62"/>
      <c r="AG997" s="62"/>
      <c r="AH997" s="62"/>
      <c r="AI997" s="62"/>
      <c r="AJ997" s="62"/>
      <c r="AK997" s="62"/>
      <c r="AL997" s="62"/>
      <c r="AM997" s="62"/>
      <c r="AN997" s="62"/>
      <c r="AO997" s="62"/>
      <c r="AP997" s="62"/>
      <c r="AQ997" s="62"/>
      <c r="AR997" s="62"/>
      <c r="AS997" s="62"/>
      <c r="AT997" s="62"/>
      <c r="AU997" s="62"/>
      <c r="AV997" s="62"/>
      <c r="AW997" s="62"/>
      <c r="AX997" s="62"/>
      <c r="AY997" s="62"/>
      <c r="AZ997" s="62"/>
      <c r="BA997" s="62"/>
      <c r="BB997" s="62"/>
      <c r="BC997" s="62"/>
      <c r="BD997" s="62"/>
      <c r="BE997" s="62"/>
      <c r="BF997" s="62"/>
      <c r="BG997" s="62"/>
      <c r="BH997" s="62"/>
      <c r="BI997" s="62"/>
      <c r="BJ997" s="62"/>
      <c r="BK997" s="62"/>
      <c r="BL997" s="62"/>
      <c r="BM997" s="62"/>
      <c r="BN997" s="62"/>
      <c r="BO997" s="62"/>
      <c r="BP997" s="62"/>
      <c r="BQ997" s="62"/>
      <c r="BR997" s="62"/>
      <c r="BS997" s="62"/>
    </row>
    <row r="998" spans="1:71" ht="19.5" customHeight="1" x14ac:dyDescent="0.15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  <c r="AB998" s="62"/>
      <c r="AC998" s="62"/>
      <c r="AD998" s="62"/>
      <c r="AE998" s="62"/>
      <c r="AF998" s="62"/>
      <c r="AG998" s="62"/>
      <c r="AH998" s="62"/>
      <c r="AI998" s="62"/>
      <c r="AJ998" s="62"/>
      <c r="AK998" s="62"/>
      <c r="AL998" s="62"/>
      <c r="AM998" s="62"/>
      <c r="AN998" s="62"/>
      <c r="AO998" s="62"/>
      <c r="AP998" s="62"/>
      <c r="AQ998" s="62"/>
      <c r="AR998" s="62"/>
      <c r="AS998" s="62"/>
      <c r="AT998" s="62"/>
      <c r="AU998" s="62"/>
      <c r="AV998" s="62"/>
      <c r="AW998" s="62"/>
      <c r="AX998" s="62"/>
      <c r="AY998" s="62"/>
      <c r="AZ998" s="62"/>
      <c r="BA998" s="62"/>
      <c r="BB998" s="62"/>
      <c r="BC998" s="62"/>
      <c r="BD998" s="62"/>
      <c r="BE998" s="62"/>
      <c r="BF998" s="62"/>
      <c r="BG998" s="62"/>
      <c r="BH998" s="62"/>
      <c r="BI998" s="62"/>
      <c r="BJ998" s="62"/>
      <c r="BK998" s="62"/>
      <c r="BL998" s="62"/>
      <c r="BM998" s="62"/>
      <c r="BN998" s="62"/>
      <c r="BO998" s="62"/>
      <c r="BP998" s="62"/>
      <c r="BQ998" s="62"/>
      <c r="BR998" s="62"/>
      <c r="BS998" s="62"/>
    </row>
    <row r="999" spans="1:71" ht="19.5" customHeight="1" x14ac:dyDescent="0.15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  <c r="AB999" s="62"/>
      <c r="AC999" s="62"/>
      <c r="AD999" s="62"/>
      <c r="AE999" s="62"/>
      <c r="AF999" s="62"/>
      <c r="AG999" s="62"/>
      <c r="AH999" s="62"/>
      <c r="AI999" s="62"/>
      <c r="AJ999" s="62"/>
      <c r="AK999" s="62"/>
      <c r="AL999" s="62"/>
      <c r="AM999" s="62"/>
      <c r="AN999" s="62"/>
      <c r="AO999" s="62"/>
      <c r="AP999" s="62"/>
      <c r="AQ999" s="62"/>
      <c r="AR999" s="62"/>
      <c r="AS999" s="62"/>
      <c r="AT999" s="62"/>
      <c r="AU999" s="62"/>
      <c r="AV999" s="62"/>
      <c r="AW999" s="62"/>
      <c r="AX999" s="62"/>
      <c r="AY999" s="62"/>
      <c r="AZ999" s="62"/>
      <c r="BA999" s="62"/>
      <c r="BB999" s="62"/>
      <c r="BC999" s="62"/>
      <c r="BD999" s="62"/>
      <c r="BE999" s="62"/>
      <c r="BF999" s="62"/>
      <c r="BG999" s="62"/>
      <c r="BH999" s="62"/>
      <c r="BI999" s="62"/>
      <c r="BJ999" s="62"/>
      <c r="BK999" s="62"/>
      <c r="BL999" s="62"/>
      <c r="BM999" s="62"/>
      <c r="BN999" s="62"/>
      <c r="BO999" s="62"/>
      <c r="BP999" s="62"/>
      <c r="BQ999" s="62"/>
      <c r="BR999" s="62"/>
      <c r="BS999" s="62"/>
    </row>
    <row r="1000" spans="1:71" ht="19.5" customHeight="1" x14ac:dyDescent="0.15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  <c r="AB1000" s="62"/>
      <c r="AC1000" s="62"/>
      <c r="AD1000" s="62"/>
      <c r="AE1000" s="62"/>
      <c r="AF1000" s="62"/>
      <c r="AG1000" s="62"/>
      <c r="AH1000" s="62"/>
      <c r="AI1000" s="62"/>
      <c r="AJ1000" s="62"/>
      <c r="AK1000" s="62"/>
      <c r="AL1000" s="62"/>
      <c r="AM1000" s="62"/>
      <c r="AN1000" s="62"/>
      <c r="AO1000" s="62"/>
      <c r="AP1000" s="62"/>
      <c r="AQ1000" s="62"/>
      <c r="AR1000" s="62"/>
      <c r="AS1000" s="62"/>
      <c r="AT1000" s="62"/>
      <c r="AU1000" s="62"/>
      <c r="AV1000" s="62"/>
      <c r="AW1000" s="62"/>
      <c r="AX1000" s="62"/>
      <c r="AY1000" s="62"/>
      <c r="AZ1000" s="62"/>
      <c r="BA1000" s="62"/>
      <c r="BB1000" s="62"/>
      <c r="BC1000" s="62"/>
      <c r="BD1000" s="62"/>
      <c r="BE1000" s="62"/>
      <c r="BF1000" s="62"/>
      <c r="BG1000" s="62"/>
      <c r="BH1000" s="62"/>
      <c r="BI1000" s="62"/>
      <c r="BJ1000" s="62"/>
      <c r="BK1000" s="62"/>
      <c r="BL1000" s="62"/>
      <c r="BM1000" s="62"/>
      <c r="BN1000" s="62"/>
      <c r="BO1000" s="62"/>
      <c r="BP1000" s="62"/>
      <c r="BQ1000" s="62"/>
      <c r="BR1000" s="62"/>
      <c r="BS1000" s="62"/>
    </row>
  </sheetData>
  <mergeCells count="92">
    <mergeCell ref="M106:P106"/>
    <mergeCell ref="Q106:T106"/>
    <mergeCell ref="K106:L106"/>
    <mergeCell ref="M44:P44"/>
    <mergeCell ref="Q44:T44"/>
    <mergeCell ref="U44:X44"/>
    <mergeCell ref="Y44:AC44"/>
    <mergeCell ref="K44:L44"/>
    <mergeCell ref="K58:L58"/>
    <mergeCell ref="M58:P58"/>
    <mergeCell ref="Q58:T58"/>
    <mergeCell ref="U58:X58"/>
    <mergeCell ref="C56:AC56"/>
    <mergeCell ref="F57:J57"/>
    <mergeCell ref="K57:L57"/>
    <mergeCell ref="M57:P57"/>
    <mergeCell ref="Q57:X57"/>
    <mergeCell ref="Y57:AC57"/>
    <mergeCell ref="Y82:AC82"/>
    <mergeCell ref="C104:AC104"/>
    <mergeCell ref="U106:X106"/>
    <mergeCell ref="Y106:AC106"/>
    <mergeCell ref="F148:J148"/>
    <mergeCell ref="K148:L148"/>
    <mergeCell ref="M148:P148"/>
    <mergeCell ref="Q148:T148"/>
    <mergeCell ref="U148:X148"/>
    <mergeCell ref="Y148:AC148"/>
    <mergeCell ref="F105:J105"/>
    <mergeCell ref="K105:L105"/>
    <mergeCell ref="M105:P105"/>
    <mergeCell ref="Q105:X105"/>
    <mergeCell ref="Y105:AC105"/>
    <mergeCell ref="F106:J106"/>
    <mergeCell ref="F82:J82"/>
    <mergeCell ref="K82:L82"/>
    <mergeCell ref="M82:P82"/>
    <mergeCell ref="Q82:T82"/>
    <mergeCell ref="U82:X82"/>
    <mergeCell ref="Y30:AC30"/>
    <mergeCell ref="A42:AC42"/>
    <mergeCell ref="Y58:AC58"/>
    <mergeCell ref="C80:AC80"/>
    <mergeCell ref="F81:J81"/>
    <mergeCell ref="K81:L81"/>
    <mergeCell ref="M81:P81"/>
    <mergeCell ref="Q81:X81"/>
    <mergeCell ref="Y81:AC81"/>
    <mergeCell ref="F43:J43"/>
    <mergeCell ref="K43:L43"/>
    <mergeCell ref="M43:P43"/>
    <mergeCell ref="Q43:X43"/>
    <mergeCell ref="Y43:AC43"/>
    <mergeCell ref="F44:J44"/>
    <mergeCell ref="F58:J58"/>
    <mergeCell ref="F30:J30"/>
    <mergeCell ref="K30:L30"/>
    <mergeCell ref="M30:P30"/>
    <mergeCell ref="Q30:T30"/>
    <mergeCell ref="U30:X30"/>
    <mergeCell ref="A28:AC28"/>
    <mergeCell ref="F29:J29"/>
    <mergeCell ref="K29:L29"/>
    <mergeCell ref="M29:P29"/>
    <mergeCell ref="Q29:T29"/>
    <mergeCell ref="U29:X29"/>
    <mergeCell ref="Y29:AC29"/>
    <mergeCell ref="B14:AC14"/>
    <mergeCell ref="M16:P16"/>
    <mergeCell ref="Q16:T16"/>
    <mergeCell ref="U16:X16"/>
    <mergeCell ref="Y16:AC16"/>
    <mergeCell ref="F15:J15"/>
    <mergeCell ref="K15:L15"/>
    <mergeCell ref="M15:P15"/>
    <mergeCell ref="Q15:X15"/>
    <mergeCell ref="Y15:AC15"/>
    <mergeCell ref="F16:J16"/>
    <mergeCell ref="K16:L16"/>
    <mergeCell ref="Q4:T4"/>
    <mergeCell ref="U4:X4"/>
    <mergeCell ref="A2:E2"/>
    <mergeCell ref="F2:AG2"/>
    <mergeCell ref="F3:J3"/>
    <mergeCell ref="K3:L3"/>
    <mergeCell ref="M3:P3"/>
    <mergeCell ref="Q3:X3"/>
    <mergeCell ref="Y3:AC3"/>
    <mergeCell ref="Y4:AC4"/>
    <mergeCell ref="F4:J4"/>
    <mergeCell ref="K4:L4"/>
    <mergeCell ref="M4:P4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33.5" customWidth="1"/>
    <col min="2" max="21" width="16.33203125" customWidth="1"/>
    <col min="22" max="26" width="7.6640625" customWidth="1"/>
  </cols>
  <sheetData>
    <row r="1" spans="1:26" x14ac:dyDescent="0.2">
      <c r="A1" s="229" t="s">
        <v>79</v>
      </c>
      <c r="B1" s="350" t="s">
        <v>78</v>
      </c>
      <c r="C1" s="321"/>
      <c r="D1" s="321"/>
      <c r="E1" s="321"/>
      <c r="F1" s="92"/>
      <c r="G1" s="92"/>
      <c r="H1" s="92"/>
      <c r="I1" s="92"/>
      <c r="J1" s="92"/>
      <c r="K1" s="92"/>
    </row>
    <row r="2" spans="1:26" x14ac:dyDescent="0.2"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26" x14ac:dyDescent="0.2"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26" x14ac:dyDescent="0.2">
      <c r="A4" s="230" t="s">
        <v>81</v>
      </c>
      <c r="B4" s="98"/>
      <c r="C4" s="98" t="s">
        <v>368</v>
      </c>
      <c r="D4" s="98"/>
      <c r="E4" s="98"/>
      <c r="F4" s="98"/>
      <c r="G4" s="98"/>
      <c r="H4" s="98"/>
      <c r="I4" s="98"/>
      <c r="J4" s="98"/>
      <c r="K4" s="98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26" x14ac:dyDescent="0.2">
      <c r="A5" s="86" t="s">
        <v>82</v>
      </c>
      <c r="B5" s="231" t="s">
        <v>83</v>
      </c>
      <c r="C5" s="92">
        <v>172</v>
      </c>
      <c r="D5" s="92"/>
      <c r="E5" s="92"/>
      <c r="F5" s="92"/>
      <c r="G5" s="92"/>
      <c r="H5" s="92"/>
      <c r="I5" s="92"/>
      <c r="J5" s="92"/>
      <c r="K5" s="92"/>
    </row>
    <row r="6" spans="1:26" ht="18" customHeight="1" x14ac:dyDescent="0.2">
      <c r="A6" s="232" t="s">
        <v>84</v>
      </c>
      <c r="B6" s="231">
        <v>4.8</v>
      </c>
      <c r="C6" s="92">
        <f>B6*C5</f>
        <v>825.6</v>
      </c>
      <c r="D6" s="92"/>
      <c r="E6" s="92"/>
      <c r="F6" s="92"/>
      <c r="G6" s="92"/>
      <c r="H6" s="92"/>
      <c r="I6" s="92"/>
      <c r="J6" s="92"/>
      <c r="K6" s="92"/>
    </row>
    <row r="7" spans="1:26" ht="16" x14ac:dyDescent="0.2">
      <c r="A7" s="232" t="s">
        <v>85</v>
      </c>
      <c r="B7" s="231">
        <v>2.9</v>
      </c>
      <c r="C7" s="92">
        <f>B7*C5</f>
        <v>498.8</v>
      </c>
      <c r="D7" s="92"/>
      <c r="E7" s="92"/>
      <c r="F7" s="92"/>
      <c r="G7" s="92"/>
      <c r="H7" s="92"/>
      <c r="I7" s="92"/>
      <c r="J7" s="92"/>
      <c r="K7" s="92"/>
    </row>
    <row r="8" spans="1:26" ht="15" customHeight="1" x14ac:dyDescent="0.2">
      <c r="A8" s="232" t="s">
        <v>86</v>
      </c>
      <c r="B8" s="231">
        <v>1.7</v>
      </c>
      <c r="C8" s="92">
        <f>B8*C5</f>
        <v>292.39999999999998</v>
      </c>
      <c r="D8" s="92"/>
      <c r="E8" s="92"/>
      <c r="F8" s="92"/>
      <c r="G8" s="92"/>
      <c r="H8" s="92"/>
      <c r="I8" s="92"/>
      <c r="J8" s="92"/>
      <c r="K8" s="92"/>
    </row>
    <row r="9" spans="1:26" x14ac:dyDescent="0.2"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6" x14ac:dyDescent="0.2">
      <c r="A10" s="233" t="s">
        <v>87</v>
      </c>
      <c r="B10" s="234">
        <v>4</v>
      </c>
      <c r="C10" s="234" t="s">
        <v>88</v>
      </c>
      <c r="D10" s="92"/>
      <c r="E10" s="92"/>
      <c r="F10" s="92"/>
      <c r="G10" s="92"/>
      <c r="H10" s="92"/>
      <c r="I10" s="92"/>
      <c r="J10" s="92"/>
      <c r="K10" s="92"/>
    </row>
    <row r="11" spans="1:26" x14ac:dyDescent="0.2"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26" x14ac:dyDescent="0.2">
      <c r="A12" s="235" t="s">
        <v>89</v>
      </c>
      <c r="B12" s="236">
        <v>1.5</v>
      </c>
      <c r="C12" s="236" t="s">
        <v>196</v>
      </c>
      <c r="D12" s="92"/>
      <c r="E12" s="92"/>
      <c r="F12" s="92"/>
      <c r="G12" s="92"/>
      <c r="H12" s="92"/>
      <c r="I12" s="92"/>
      <c r="J12" s="92"/>
      <c r="K12" s="92"/>
    </row>
    <row r="13" spans="1:26" x14ac:dyDescent="0.2">
      <c r="B13" s="92"/>
      <c r="C13" s="92"/>
      <c r="D13" s="92"/>
      <c r="E13" s="92"/>
      <c r="F13" s="92"/>
      <c r="G13" s="92"/>
      <c r="H13" s="92"/>
      <c r="I13" s="92"/>
      <c r="J13" s="92"/>
      <c r="K13" s="92"/>
    </row>
    <row r="14" spans="1:26" x14ac:dyDescent="0.2">
      <c r="A14" s="230" t="s">
        <v>91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ht="32" x14ac:dyDescent="0.2">
      <c r="A15" s="86" t="s">
        <v>92</v>
      </c>
      <c r="B15" s="237" t="s">
        <v>93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26" x14ac:dyDescent="0.2">
      <c r="A16" s="86" t="s">
        <v>197</v>
      </c>
      <c r="B16" s="231" t="s">
        <v>369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26" x14ac:dyDescent="0.2">
      <c r="A17" s="86" t="s">
        <v>198</v>
      </c>
      <c r="B17" s="231" t="s">
        <v>97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26" x14ac:dyDescent="0.2">
      <c r="A18" s="86" t="s">
        <v>199</v>
      </c>
      <c r="B18" s="231" t="s">
        <v>99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26" x14ac:dyDescent="0.2">
      <c r="A19" s="86" t="s">
        <v>200</v>
      </c>
      <c r="B19" s="231" t="s">
        <v>101</v>
      </c>
      <c r="C19" s="92"/>
      <c r="D19" s="92"/>
      <c r="E19" s="92"/>
      <c r="F19" s="92"/>
      <c r="G19" s="92"/>
      <c r="H19" s="92"/>
      <c r="I19" s="92"/>
      <c r="J19" s="92"/>
      <c r="K19" s="92"/>
    </row>
    <row r="20" spans="1:26" x14ac:dyDescent="0.2">
      <c r="A20" s="86" t="s">
        <v>201</v>
      </c>
      <c r="B20" s="231" t="s">
        <v>103</v>
      </c>
      <c r="C20" s="92"/>
      <c r="D20" s="92"/>
      <c r="E20" s="92"/>
      <c r="F20" s="92"/>
      <c r="G20" s="92"/>
      <c r="H20" s="92"/>
      <c r="I20" s="92"/>
      <c r="J20" s="92"/>
      <c r="K20" s="92"/>
    </row>
    <row r="21" spans="1:26" ht="15.75" customHeight="1" x14ac:dyDescent="0.2">
      <c r="A21" s="86" t="s">
        <v>202</v>
      </c>
      <c r="B21" s="231" t="s">
        <v>105</v>
      </c>
      <c r="C21" s="92"/>
      <c r="D21" s="92"/>
      <c r="E21" s="92"/>
      <c r="F21" s="92"/>
      <c r="G21" s="92"/>
      <c r="H21" s="92"/>
      <c r="I21" s="92"/>
      <c r="J21" s="92"/>
      <c r="K21" s="92"/>
    </row>
    <row r="22" spans="1:26" ht="15.75" customHeight="1" x14ac:dyDescent="0.2">
      <c r="A22" s="86" t="s">
        <v>203</v>
      </c>
      <c r="B22" s="231" t="s">
        <v>107</v>
      </c>
      <c r="C22" s="92"/>
      <c r="D22" s="92"/>
      <c r="E22" s="92"/>
      <c r="F22" s="92"/>
      <c r="G22" s="92"/>
      <c r="H22" s="92"/>
      <c r="I22" s="92"/>
      <c r="J22" s="92"/>
      <c r="K22" s="92"/>
    </row>
    <row r="23" spans="1:26" ht="15.75" customHeight="1" x14ac:dyDescent="0.2">
      <c r="A23" s="86" t="s">
        <v>204</v>
      </c>
      <c r="B23" s="231" t="s">
        <v>109</v>
      </c>
      <c r="C23" s="92"/>
      <c r="D23" s="92"/>
      <c r="E23" s="92"/>
      <c r="F23" s="92"/>
      <c r="G23" s="92"/>
      <c r="H23" s="92"/>
      <c r="I23" s="92"/>
      <c r="J23" s="92"/>
      <c r="K23" s="92"/>
    </row>
    <row r="24" spans="1:26" ht="15.75" customHeight="1" x14ac:dyDescent="0.2">
      <c r="A24" s="86" t="s">
        <v>205</v>
      </c>
      <c r="B24" s="238">
        <v>1</v>
      </c>
      <c r="C24" s="92"/>
      <c r="D24" s="92"/>
      <c r="E24" s="92"/>
      <c r="F24" s="92"/>
      <c r="G24" s="92"/>
      <c r="H24" s="92"/>
      <c r="I24" s="92"/>
      <c r="J24" s="92"/>
      <c r="K24" s="92"/>
    </row>
    <row r="25" spans="1:26" ht="15.75" customHeight="1" x14ac:dyDescent="0.2">
      <c r="A25" s="239" t="s">
        <v>111</v>
      </c>
      <c r="B25" s="240">
        <f>B12</f>
        <v>1.5</v>
      </c>
      <c r="C25" s="92" t="s">
        <v>112</v>
      </c>
      <c r="D25" s="92"/>
      <c r="E25" s="92"/>
      <c r="F25" s="92"/>
      <c r="G25" s="92"/>
      <c r="H25" s="92"/>
      <c r="I25" s="92"/>
      <c r="J25" s="92"/>
      <c r="K25" s="92"/>
    </row>
    <row r="26" spans="1:26" ht="15.75" customHeight="1" x14ac:dyDescent="0.2">
      <c r="A26" s="239" t="s">
        <v>113</v>
      </c>
      <c r="B26" s="240">
        <v>3.15</v>
      </c>
      <c r="C26" s="92" t="s">
        <v>114</v>
      </c>
      <c r="D26" s="92"/>
      <c r="E26" s="92"/>
      <c r="F26" s="92"/>
      <c r="G26" s="92"/>
      <c r="H26" s="92"/>
      <c r="I26" s="92"/>
      <c r="J26" s="92"/>
      <c r="K26" s="92"/>
    </row>
    <row r="27" spans="1:26" ht="15.75" customHeight="1" x14ac:dyDescent="0.2">
      <c r="A27" s="241" t="s">
        <v>115</v>
      </c>
      <c r="B27" s="242">
        <f>B25*B26</f>
        <v>4.7249999999999996</v>
      </c>
      <c r="C27" s="92" t="s">
        <v>116</v>
      </c>
      <c r="D27" s="92"/>
      <c r="E27" s="92"/>
      <c r="F27" s="92"/>
      <c r="G27" s="92"/>
      <c r="H27" s="92"/>
      <c r="I27" s="92"/>
      <c r="J27" s="92"/>
      <c r="K27" s="92"/>
    </row>
    <row r="28" spans="1:26" ht="15.75" customHeight="1" x14ac:dyDescent="0.2"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29" spans="1:26" ht="15.75" customHeight="1" x14ac:dyDescent="0.2">
      <c r="A29" s="230" t="s">
        <v>117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ht="15.75" customHeight="1" x14ac:dyDescent="0.2">
      <c r="A30" s="232" t="s">
        <v>118</v>
      </c>
      <c r="B30" s="237" t="s">
        <v>119</v>
      </c>
      <c r="C30" s="92"/>
      <c r="D30" s="92"/>
      <c r="E30" s="92"/>
      <c r="F30" s="92"/>
      <c r="G30" s="92"/>
      <c r="H30" s="92"/>
      <c r="I30" s="92"/>
      <c r="J30" s="92"/>
      <c r="K30" s="92"/>
    </row>
    <row r="31" spans="1:26" ht="15.75" customHeight="1" x14ac:dyDescent="0.2">
      <c r="A31" s="86" t="s">
        <v>120</v>
      </c>
      <c r="B31" s="231">
        <v>0</v>
      </c>
      <c r="C31" s="92"/>
      <c r="D31" s="92"/>
      <c r="E31" s="92"/>
      <c r="F31" s="92"/>
      <c r="G31" s="92"/>
      <c r="H31" s="92"/>
      <c r="I31" s="92"/>
      <c r="J31" s="92"/>
      <c r="K31" s="92"/>
    </row>
    <row r="32" spans="1:26" ht="15.75" customHeight="1" x14ac:dyDescent="0.2">
      <c r="A32" s="86" t="s">
        <v>121</v>
      </c>
      <c r="B32" s="231">
        <v>0.1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1:26" ht="15.75" customHeight="1" x14ac:dyDescent="0.2">
      <c r="A33" s="86" t="s">
        <v>122</v>
      </c>
      <c r="B33" s="231">
        <v>0.15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1:26" ht="15.75" customHeight="1" x14ac:dyDescent="0.2">
      <c r="A34" s="86" t="s">
        <v>123</v>
      </c>
      <c r="B34" s="231">
        <v>0.2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1:26" ht="15.75" customHeight="1" x14ac:dyDescent="0.2">
      <c r="A35" s="86" t="s">
        <v>124</v>
      </c>
      <c r="B35" s="231">
        <v>0.25</v>
      </c>
      <c r="C35" s="92"/>
      <c r="D35" s="92"/>
      <c r="E35" s="92"/>
      <c r="F35" s="92"/>
      <c r="G35" s="92"/>
      <c r="H35" s="92"/>
      <c r="I35" s="92"/>
      <c r="J35" s="92"/>
      <c r="K35" s="92"/>
    </row>
    <row r="36" spans="1:26" ht="15.75" customHeight="1" x14ac:dyDescent="0.2">
      <c r="A36" s="86" t="s">
        <v>125</v>
      </c>
      <c r="B36" s="231">
        <v>0.35</v>
      </c>
      <c r="C36" s="92"/>
      <c r="D36" s="92"/>
      <c r="E36" s="92"/>
      <c r="F36" s="92"/>
      <c r="G36" s="92"/>
      <c r="H36" s="92"/>
      <c r="I36" s="92"/>
      <c r="J36" s="92"/>
      <c r="K36" s="92"/>
    </row>
    <row r="37" spans="1:26" ht="15.75" customHeight="1" x14ac:dyDescent="0.2">
      <c r="A37" s="239" t="s">
        <v>111</v>
      </c>
      <c r="B37" s="240">
        <f>B12</f>
        <v>1.5</v>
      </c>
      <c r="C37" s="92" t="s">
        <v>112</v>
      </c>
      <c r="D37" s="92"/>
      <c r="E37" s="92"/>
      <c r="F37" s="92"/>
      <c r="G37" s="92"/>
      <c r="H37" s="92"/>
      <c r="I37" s="92"/>
      <c r="J37" s="92"/>
      <c r="K37" s="92"/>
    </row>
    <row r="38" spans="1:26" ht="15.75" customHeight="1" x14ac:dyDescent="0.2">
      <c r="A38" s="239" t="s">
        <v>113</v>
      </c>
      <c r="B38" s="240">
        <v>0</v>
      </c>
      <c r="C38" s="92"/>
      <c r="D38" s="92"/>
      <c r="E38" s="92"/>
      <c r="F38" s="92"/>
      <c r="G38" s="92"/>
      <c r="H38" s="92"/>
      <c r="I38" s="92"/>
      <c r="J38" s="92"/>
      <c r="K38" s="92"/>
    </row>
    <row r="39" spans="1:26" ht="15.75" customHeight="1" x14ac:dyDescent="0.2">
      <c r="A39" s="241" t="s">
        <v>126</v>
      </c>
      <c r="B39" s="242">
        <f>B37*B38</f>
        <v>0</v>
      </c>
      <c r="C39" s="92" t="s">
        <v>116</v>
      </c>
      <c r="D39" s="92"/>
      <c r="E39" s="92"/>
      <c r="F39" s="92"/>
      <c r="G39" s="92"/>
      <c r="H39" s="92"/>
      <c r="I39" s="92"/>
      <c r="J39" s="92"/>
      <c r="K39" s="92"/>
    </row>
    <row r="40" spans="1:26" ht="15.75" customHeight="1" x14ac:dyDescent="0.2"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26" ht="15.75" customHeight="1" x14ac:dyDescent="0.2">
      <c r="A41" s="230" t="s">
        <v>127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</row>
    <row r="42" spans="1:26" ht="15.75" customHeight="1" x14ac:dyDescent="0.2">
      <c r="A42" s="86" t="s">
        <v>128</v>
      </c>
      <c r="B42" s="231" t="s">
        <v>129</v>
      </c>
      <c r="C42" s="92"/>
      <c r="D42" s="92"/>
      <c r="E42" s="92"/>
      <c r="F42" s="92"/>
      <c r="G42" s="92"/>
      <c r="H42" s="92"/>
      <c r="I42" s="92"/>
      <c r="J42" s="92"/>
      <c r="K42" s="92"/>
    </row>
    <row r="43" spans="1:26" ht="15.75" customHeight="1" x14ac:dyDescent="0.2">
      <c r="A43" s="86" t="s">
        <v>130</v>
      </c>
      <c r="B43" s="231">
        <v>0.25</v>
      </c>
      <c r="C43" s="92"/>
      <c r="D43" s="92"/>
      <c r="E43" s="92"/>
      <c r="F43" s="92"/>
      <c r="G43" s="92"/>
      <c r="H43" s="92"/>
      <c r="I43" s="92"/>
      <c r="J43" s="92"/>
      <c r="K43" s="92"/>
    </row>
    <row r="44" spans="1:26" ht="15.75" customHeight="1" x14ac:dyDescent="0.2">
      <c r="A44" s="86" t="s">
        <v>131</v>
      </c>
      <c r="B44" s="231">
        <v>0.15</v>
      </c>
      <c r="C44" s="92"/>
      <c r="D44" s="92"/>
      <c r="E44" s="92"/>
      <c r="F44" s="92"/>
      <c r="G44" s="92"/>
      <c r="H44" s="92"/>
      <c r="I44" s="92"/>
      <c r="J44" s="92"/>
      <c r="K44" s="92"/>
    </row>
    <row r="45" spans="1:26" ht="15.75" customHeight="1" x14ac:dyDescent="0.2">
      <c r="A45" s="86" t="s">
        <v>120</v>
      </c>
      <c r="B45" s="231">
        <v>0</v>
      </c>
      <c r="C45" s="92"/>
      <c r="D45" s="92"/>
      <c r="E45" s="92"/>
      <c r="F45" s="92"/>
      <c r="G45" s="92"/>
      <c r="H45" s="92"/>
      <c r="I45" s="92"/>
      <c r="J45" s="92"/>
      <c r="K45" s="92"/>
    </row>
    <row r="46" spans="1:26" ht="15.75" customHeight="1" x14ac:dyDescent="0.2">
      <c r="A46" s="239" t="s">
        <v>111</v>
      </c>
      <c r="B46" s="240">
        <f>B12</f>
        <v>1.5</v>
      </c>
      <c r="C46" s="92" t="s">
        <v>112</v>
      </c>
      <c r="D46" s="92"/>
      <c r="E46" s="92"/>
      <c r="F46" s="92"/>
      <c r="G46" s="92"/>
      <c r="H46" s="92"/>
      <c r="I46" s="92"/>
      <c r="J46" s="92"/>
      <c r="K46" s="92"/>
    </row>
    <row r="47" spans="1:26" ht="15.75" customHeight="1" x14ac:dyDescent="0.2">
      <c r="A47" s="239" t="s">
        <v>113</v>
      </c>
      <c r="B47" s="240">
        <v>0</v>
      </c>
      <c r="C47" s="92"/>
      <c r="D47" s="92"/>
      <c r="E47" s="92"/>
      <c r="F47" s="92"/>
      <c r="G47" s="92"/>
      <c r="H47" s="92"/>
      <c r="I47" s="92"/>
      <c r="J47" s="92"/>
      <c r="K47" s="92"/>
    </row>
    <row r="48" spans="1:26" ht="15.75" customHeight="1" x14ac:dyDescent="0.2">
      <c r="A48" s="241" t="s">
        <v>132</v>
      </c>
      <c r="B48" s="242">
        <f>B46*B47</f>
        <v>0</v>
      </c>
      <c r="C48" s="92" t="s">
        <v>116</v>
      </c>
      <c r="D48" s="92"/>
      <c r="E48" s="92"/>
      <c r="F48" s="92"/>
      <c r="G48" s="92"/>
      <c r="H48" s="92"/>
      <c r="I48" s="92"/>
      <c r="J48" s="92"/>
      <c r="K48" s="92"/>
    </row>
    <row r="49" spans="1:26" ht="15.75" customHeight="1" x14ac:dyDescent="0.2">
      <c r="B49" s="92"/>
      <c r="C49" s="92"/>
      <c r="D49" s="92"/>
      <c r="E49" s="92"/>
      <c r="F49" s="92"/>
      <c r="G49" s="92"/>
      <c r="H49" s="92"/>
      <c r="I49" s="92"/>
      <c r="J49" s="92"/>
      <c r="K49" s="92"/>
    </row>
    <row r="50" spans="1:26" ht="15.75" customHeight="1" x14ac:dyDescent="0.2">
      <c r="A50" s="230" t="s">
        <v>133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</row>
    <row r="51" spans="1:26" ht="15.75" customHeight="1" x14ac:dyDescent="0.2">
      <c r="A51" s="86" t="s">
        <v>134</v>
      </c>
      <c r="B51" s="237" t="s">
        <v>135</v>
      </c>
      <c r="C51" s="92"/>
      <c r="D51" s="92"/>
      <c r="E51" s="92"/>
      <c r="F51" s="92"/>
      <c r="G51" s="92"/>
      <c r="H51" s="92"/>
      <c r="I51" s="92"/>
      <c r="J51" s="92"/>
      <c r="K51" s="92"/>
    </row>
    <row r="52" spans="1:26" ht="31.5" customHeight="1" x14ac:dyDescent="0.2">
      <c r="A52" s="232" t="s">
        <v>370</v>
      </c>
      <c r="B52" s="231">
        <v>0.1</v>
      </c>
      <c r="C52" s="92"/>
      <c r="D52" s="92"/>
      <c r="E52" s="92"/>
      <c r="F52" s="92"/>
      <c r="G52" s="92"/>
      <c r="H52" s="92"/>
      <c r="I52" s="92"/>
      <c r="J52" s="92"/>
      <c r="K52" s="92"/>
    </row>
    <row r="53" spans="1:26" ht="30.75" customHeight="1" x14ac:dyDescent="0.2">
      <c r="A53" s="232" t="s">
        <v>371</v>
      </c>
      <c r="B53" s="231">
        <v>0.2</v>
      </c>
      <c r="C53" s="92"/>
      <c r="D53" s="92"/>
      <c r="E53" s="92"/>
      <c r="F53" s="92"/>
      <c r="G53" s="92"/>
      <c r="H53" s="92"/>
      <c r="I53" s="92"/>
      <c r="J53" s="92"/>
      <c r="K53" s="92"/>
    </row>
    <row r="54" spans="1:26" ht="43.5" customHeight="1" x14ac:dyDescent="0.2">
      <c r="A54" s="232" t="s">
        <v>372</v>
      </c>
      <c r="B54" s="231">
        <v>0.5</v>
      </c>
      <c r="C54" s="92"/>
      <c r="D54" s="92"/>
      <c r="E54" s="92"/>
      <c r="F54" s="92"/>
      <c r="G54" s="92"/>
      <c r="H54" s="92"/>
      <c r="I54" s="92"/>
      <c r="J54" s="92"/>
      <c r="K54" s="92"/>
    </row>
    <row r="55" spans="1:26" ht="48.75" customHeight="1" x14ac:dyDescent="0.2">
      <c r="A55" s="232" t="s">
        <v>209</v>
      </c>
      <c r="B55" s="231">
        <v>0.7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1:26" ht="15.75" customHeight="1" x14ac:dyDescent="0.2">
      <c r="A56" s="239" t="s">
        <v>111</v>
      </c>
      <c r="B56" s="240">
        <f>B12</f>
        <v>1.5</v>
      </c>
      <c r="C56" s="92" t="s">
        <v>112</v>
      </c>
      <c r="D56" s="92"/>
      <c r="E56" s="92"/>
      <c r="F56" s="92"/>
      <c r="G56" s="92"/>
      <c r="H56" s="92"/>
      <c r="I56" s="92"/>
      <c r="J56" s="92"/>
      <c r="K56" s="92"/>
    </row>
    <row r="57" spans="1:26" ht="15.75" customHeight="1" x14ac:dyDescent="0.2">
      <c r="A57" s="239" t="s">
        <v>139</v>
      </c>
      <c r="B57" s="240">
        <v>0.1</v>
      </c>
      <c r="C57" s="92"/>
      <c r="D57" s="92"/>
      <c r="E57" s="92"/>
      <c r="F57" s="92"/>
      <c r="G57" s="92"/>
      <c r="H57" s="92"/>
      <c r="I57" s="92"/>
      <c r="J57" s="92"/>
      <c r="K57" s="92"/>
    </row>
    <row r="58" spans="1:26" ht="15.75" customHeight="1" x14ac:dyDescent="0.2">
      <c r="A58" s="241" t="s">
        <v>140</v>
      </c>
      <c r="B58" s="242">
        <f>B56*B57</f>
        <v>0.15000000000000002</v>
      </c>
      <c r="C58" s="92" t="s">
        <v>116</v>
      </c>
      <c r="D58" s="92"/>
      <c r="E58" s="92"/>
      <c r="F58" s="92"/>
      <c r="G58" s="92"/>
      <c r="H58" s="92"/>
      <c r="I58" s="92"/>
      <c r="J58" s="92"/>
      <c r="K58" s="92"/>
    </row>
    <row r="59" spans="1:26" ht="15.75" customHeight="1" x14ac:dyDescent="0.2">
      <c r="B59" s="92"/>
      <c r="C59" s="92"/>
      <c r="D59" s="92"/>
      <c r="E59" s="92"/>
      <c r="F59" s="92"/>
      <c r="G59" s="92"/>
      <c r="H59" s="92"/>
      <c r="I59" s="92"/>
      <c r="J59" s="92"/>
      <c r="K59" s="92"/>
    </row>
    <row r="60" spans="1:26" ht="15.75" customHeight="1" x14ac:dyDescent="0.2">
      <c r="A60" s="230" t="s">
        <v>141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</row>
    <row r="61" spans="1:26" ht="15.75" customHeight="1" x14ac:dyDescent="0.2">
      <c r="B61" s="92"/>
      <c r="C61" s="92"/>
      <c r="D61" s="92"/>
      <c r="E61" s="92"/>
      <c r="F61" s="92"/>
      <c r="G61" s="92"/>
      <c r="H61" s="92"/>
      <c r="I61" s="92"/>
      <c r="J61" s="92"/>
      <c r="K61" s="92"/>
    </row>
    <row r="62" spans="1:26" ht="15.75" customHeight="1" x14ac:dyDescent="0.2">
      <c r="A62" s="230" t="s">
        <v>373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</row>
    <row r="63" spans="1:26" ht="138" customHeight="1" x14ac:dyDescent="0.2">
      <c r="A63" s="243" t="s">
        <v>210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</row>
    <row r="64" spans="1:26" ht="15.75" customHeight="1" x14ac:dyDescent="0.2">
      <c r="B64" s="92"/>
      <c r="C64" s="92"/>
      <c r="D64" s="92"/>
      <c r="E64" s="92"/>
      <c r="F64" s="92"/>
      <c r="G64" s="92"/>
      <c r="H64" s="92"/>
      <c r="I64" s="92"/>
      <c r="J64" s="92"/>
      <c r="K64" s="92"/>
    </row>
    <row r="65" spans="1:26" ht="15.75" customHeight="1" x14ac:dyDescent="0.2">
      <c r="A65" s="241" t="s">
        <v>151</v>
      </c>
      <c r="B65" s="242">
        <v>0</v>
      </c>
      <c r="C65" s="244" t="s">
        <v>374</v>
      </c>
      <c r="D65" s="92"/>
      <c r="E65" s="92"/>
      <c r="F65" s="92"/>
      <c r="G65" s="92"/>
      <c r="H65" s="92"/>
      <c r="I65" s="92"/>
      <c r="J65" s="92"/>
      <c r="K65" s="92"/>
    </row>
    <row r="66" spans="1:26" ht="15.75" customHeight="1" x14ac:dyDescent="0.2">
      <c r="B66" s="92"/>
      <c r="C66" s="92"/>
      <c r="D66" s="92"/>
      <c r="E66" s="92"/>
      <c r="F66" s="92"/>
      <c r="G66" s="92"/>
      <c r="H66" s="92"/>
      <c r="I66" s="92"/>
      <c r="J66" s="92"/>
      <c r="K66" s="92"/>
    </row>
    <row r="67" spans="1:26" ht="15.75" customHeight="1" x14ac:dyDescent="0.2">
      <c r="A67" s="230" t="s">
        <v>375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</row>
    <row r="68" spans="1:26" ht="110.25" customHeight="1" x14ac:dyDescent="0.2">
      <c r="A68" s="243" t="s">
        <v>211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</row>
    <row r="69" spans="1:26" ht="15.75" customHeight="1" x14ac:dyDescent="0.2">
      <c r="B69" s="92"/>
      <c r="C69" s="92"/>
      <c r="D69" s="92"/>
      <c r="E69" s="92"/>
      <c r="F69" s="92"/>
      <c r="G69" s="92"/>
      <c r="H69" s="92"/>
      <c r="I69" s="92"/>
      <c r="J69" s="92"/>
      <c r="K69" s="92"/>
    </row>
    <row r="70" spans="1:26" ht="15.75" customHeight="1" x14ac:dyDescent="0.2">
      <c r="A70" s="241" t="s">
        <v>154</v>
      </c>
      <c r="B70" s="242">
        <v>0</v>
      </c>
      <c r="C70" s="244" t="s">
        <v>374</v>
      </c>
      <c r="D70" s="92"/>
      <c r="E70" s="92"/>
      <c r="F70" s="92"/>
      <c r="G70" s="92"/>
      <c r="H70" s="92"/>
      <c r="I70" s="92"/>
      <c r="J70" s="92"/>
      <c r="K70" s="92"/>
    </row>
    <row r="71" spans="1:26" ht="15.75" customHeight="1" x14ac:dyDescent="0.2">
      <c r="B71" s="92"/>
      <c r="C71" s="92"/>
      <c r="D71" s="92"/>
      <c r="E71" s="92"/>
      <c r="F71" s="92"/>
      <c r="G71" s="92"/>
      <c r="H71" s="92"/>
      <c r="I71" s="92"/>
      <c r="J71" s="92"/>
      <c r="K71" s="92"/>
    </row>
    <row r="72" spans="1:26" ht="15.75" customHeight="1" x14ac:dyDescent="0.2">
      <c r="A72" s="230" t="s">
        <v>156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</row>
    <row r="73" spans="1:26" ht="63.75" customHeight="1" x14ac:dyDescent="0.2">
      <c r="A73" s="243" t="s">
        <v>212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26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26" ht="15.75" customHeight="1" x14ac:dyDescent="0.2">
      <c r="A75" s="86" t="s">
        <v>213</v>
      </c>
      <c r="B75" s="231" t="s">
        <v>129</v>
      </c>
      <c r="C75" s="92"/>
      <c r="D75" s="92"/>
      <c r="E75" s="92"/>
      <c r="F75" s="92"/>
      <c r="G75" s="92"/>
      <c r="H75" s="92"/>
      <c r="I75" s="92"/>
      <c r="J75" s="92"/>
      <c r="K75" s="92"/>
    </row>
    <row r="76" spans="1:26" ht="15.75" customHeight="1" x14ac:dyDescent="0.2">
      <c r="A76" s="232" t="s">
        <v>157</v>
      </c>
      <c r="B76" s="231">
        <v>1.5</v>
      </c>
      <c r="C76" s="92"/>
      <c r="D76" s="92"/>
      <c r="E76" s="92"/>
      <c r="F76" s="92"/>
      <c r="G76" s="92"/>
      <c r="H76" s="92"/>
      <c r="I76" s="92"/>
      <c r="J76" s="92"/>
      <c r="K76" s="92"/>
    </row>
    <row r="77" spans="1:26" ht="15.75" customHeight="1" x14ac:dyDescent="0.2">
      <c r="A77" s="232" t="s">
        <v>158</v>
      </c>
      <c r="B77" s="231">
        <v>1.4</v>
      </c>
      <c r="C77" s="92"/>
      <c r="D77" s="92"/>
      <c r="E77" s="92"/>
      <c r="F77" s="92"/>
      <c r="G77" s="92"/>
      <c r="H77" s="92"/>
      <c r="I77" s="92"/>
      <c r="J77" s="92"/>
      <c r="K77" s="92"/>
    </row>
    <row r="78" spans="1:26" ht="46.5" customHeight="1" x14ac:dyDescent="0.2">
      <c r="A78" s="232" t="s">
        <v>159</v>
      </c>
      <c r="B78" s="231">
        <v>1.3</v>
      </c>
      <c r="C78" s="92"/>
      <c r="D78" s="92"/>
      <c r="E78" s="92"/>
      <c r="F78" s="92"/>
      <c r="G78" s="92"/>
      <c r="H78" s="92"/>
      <c r="I78" s="92"/>
      <c r="J78" s="92"/>
      <c r="K78" s="92"/>
    </row>
    <row r="79" spans="1:26" ht="15.75" customHeight="1" x14ac:dyDescent="0.2">
      <c r="A79" s="232" t="s">
        <v>160</v>
      </c>
      <c r="B79" s="231">
        <v>1.2</v>
      </c>
      <c r="C79" s="92"/>
      <c r="D79" s="92"/>
      <c r="E79" s="92"/>
      <c r="F79" s="92"/>
      <c r="G79" s="92"/>
      <c r="H79" s="92"/>
      <c r="I79" s="92"/>
      <c r="J79" s="92"/>
      <c r="K79" s="92"/>
    </row>
    <row r="80" spans="1:26" ht="15.75" customHeight="1" x14ac:dyDescent="0.2">
      <c r="A80" s="245" t="s">
        <v>161</v>
      </c>
      <c r="B80" s="240">
        <v>0</v>
      </c>
      <c r="C80" s="92"/>
      <c r="D80" s="92"/>
      <c r="E80" s="92"/>
      <c r="F80" s="92"/>
      <c r="G80" s="92"/>
      <c r="H80" s="92"/>
      <c r="I80" s="92"/>
      <c r="J80" s="92"/>
      <c r="K80" s="92"/>
    </row>
    <row r="81" spans="1:26" ht="15.75" customHeight="1" x14ac:dyDescent="0.2">
      <c r="A81" s="245" t="s">
        <v>113</v>
      </c>
      <c r="B81" s="240">
        <v>1.1000000000000001</v>
      </c>
      <c r="C81" s="92"/>
      <c r="D81" s="92"/>
      <c r="E81" s="92"/>
      <c r="F81" s="92"/>
      <c r="G81" s="92"/>
      <c r="H81" s="92"/>
      <c r="I81" s="92"/>
      <c r="J81" s="92"/>
      <c r="K81" s="92"/>
    </row>
    <row r="82" spans="1:26" ht="15.75" customHeight="1" x14ac:dyDescent="0.2">
      <c r="A82" s="246" t="s">
        <v>162</v>
      </c>
      <c r="B82" s="242">
        <f>B81*B80</f>
        <v>0</v>
      </c>
      <c r="C82" s="92" t="s">
        <v>116</v>
      </c>
      <c r="D82" s="92"/>
      <c r="E82" s="92"/>
      <c r="F82" s="92"/>
      <c r="G82" s="92"/>
      <c r="H82" s="92"/>
      <c r="I82" s="92"/>
      <c r="J82" s="92"/>
      <c r="K82" s="92"/>
    </row>
    <row r="83" spans="1:26" ht="15.75" customHeight="1" x14ac:dyDescent="0.2">
      <c r="B83" s="92"/>
      <c r="C83" s="92"/>
      <c r="D83" s="92"/>
      <c r="E83" s="92"/>
      <c r="F83" s="92"/>
      <c r="G83" s="92"/>
      <c r="H83" s="92"/>
      <c r="I83" s="92"/>
      <c r="J83" s="92"/>
      <c r="K83" s="92"/>
    </row>
    <row r="84" spans="1:26" ht="15" customHeight="1" x14ac:dyDescent="0.2">
      <c r="A84" s="230" t="s">
        <v>163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</row>
    <row r="85" spans="1:26" ht="15.75" customHeight="1" x14ac:dyDescent="0.2">
      <c r="A85" s="232" t="s">
        <v>164</v>
      </c>
      <c r="B85" s="237" t="s">
        <v>84</v>
      </c>
      <c r="C85" s="237" t="s">
        <v>85</v>
      </c>
      <c r="D85" s="237" t="s">
        <v>86</v>
      </c>
      <c r="E85" s="247" t="s">
        <v>214</v>
      </c>
      <c r="F85" s="247" t="s">
        <v>215</v>
      </c>
      <c r="G85" s="247" t="s">
        <v>216</v>
      </c>
      <c r="H85" s="92"/>
      <c r="I85" s="92"/>
      <c r="J85" s="92"/>
      <c r="K85" s="92"/>
    </row>
    <row r="86" spans="1:26" ht="15.75" customHeight="1" x14ac:dyDescent="0.2">
      <c r="A86" s="232" t="s">
        <v>220</v>
      </c>
      <c r="B86" s="231">
        <v>29</v>
      </c>
      <c r="C86" s="231">
        <v>8</v>
      </c>
      <c r="D86" s="231">
        <v>1</v>
      </c>
      <c r="E86" s="242">
        <f>B86*B6+C86*B7+D86*B8</f>
        <v>164.09999999999997</v>
      </c>
      <c r="F86" s="242">
        <f>E86*B10</f>
        <v>656.39999999999986</v>
      </c>
      <c r="G86" s="242">
        <f t="shared" ref="G86:G88" si="0">F86*1.15</f>
        <v>754.85999999999979</v>
      </c>
      <c r="H86" s="92"/>
      <c r="I86" s="92"/>
      <c r="J86" s="92"/>
      <c r="K86" s="92"/>
    </row>
    <row r="87" spans="1:26" ht="15.75" customHeight="1" x14ac:dyDescent="0.2">
      <c r="A87" s="232" t="s">
        <v>221</v>
      </c>
      <c r="B87" s="231">
        <v>18.850000000000001</v>
      </c>
      <c r="C87" s="231">
        <v>5.2</v>
      </c>
      <c r="D87" s="231">
        <v>0.65</v>
      </c>
      <c r="E87" s="248">
        <f>B87*B6+C87*B7+D87*B8</f>
        <v>106.66500000000001</v>
      </c>
      <c r="F87" s="242">
        <f>E87*B10</f>
        <v>426.66</v>
      </c>
      <c r="G87" s="242">
        <f t="shared" si="0"/>
        <v>490.65899999999999</v>
      </c>
      <c r="H87" s="92"/>
      <c r="I87" s="92"/>
      <c r="J87" s="92"/>
      <c r="K87" s="92"/>
    </row>
    <row r="88" spans="1:26" ht="36.75" customHeight="1" x14ac:dyDescent="0.2">
      <c r="A88" s="232" t="s">
        <v>222</v>
      </c>
      <c r="B88" s="231">
        <v>14.5</v>
      </c>
      <c r="C88" s="231">
        <v>4</v>
      </c>
      <c r="D88" s="231">
        <v>0.5</v>
      </c>
      <c r="E88" s="242">
        <f>B88*B6+C88*B7+D88*B8</f>
        <v>82.049999999999983</v>
      </c>
      <c r="F88" s="242">
        <f>E88*B10</f>
        <v>328.19999999999993</v>
      </c>
      <c r="G88" s="242">
        <f t="shared" si="0"/>
        <v>377.42999999999989</v>
      </c>
      <c r="H88" s="92"/>
      <c r="I88" s="92"/>
      <c r="J88" s="92"/>
      <c r="K88" s="92"/>
    </row>
    <row r="89" spans="1:26" ht="15.75" customHeight="1" x14ac:dyDescent="0.2">
      <c r="B89" s="92"/>
      <c r="C89" s="92"/>
      <c r="D89" s="92"/>
      <c r="E89" s="92"/>
      <c r="F89" s="92"/>
      <c r="G89" s="92"/>
      <c r="H89" s="92"/>
      <c r="I89" s="92"/>
      <c r="J89" s="92"/>
      <c r="K89" s="92"/>
    </row>
    <row r="90" spans="1:26" ht="15.75" customHeight="1" x14ac:dyDescent="0.2">
      <c r="A90" s="230" t="s">
        <v>172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</row>
    <row r="91" spans="1:26" ht="15.75" customHeight="1" x14ac:dyDescent="0.2">
      <c r="B91" s="92"/>
      <c r="C91" s="92"/>
      <c r="D91" s="92"/>
      <c r="E91" s="92"/>
      <c r="F91" s="92"/>
      <c r="G91" s="92"/>
      <c r="H91" s="92"/>
      <c r="I91" s="92"/>
      <c r="J91" s="92"/>
      <c r="K91" s="92"/>
    </row>
    <row r="92" spans="1:26" ht="15.75" customHeight="1" x14ac:dyDescent="0.2">
      <c r="A92" s="246" t="s">
        <v>223</v>
      </c>
      <c r="B92" s="242">
        <f>B27+B39+B48+B58+B65+B70+B82</f>
        <v>4.875</v>
      </c>
      <c r="C92" s="92"/>
      <c r="D92" s="92"/>
      <c r="E92" s="92"/>
      <c r="F92" s="92"/>
      <c r="G92" s="92"/>
      <c r="H92" s="92"/>
      <c r="I92" s="92"/>
      <c r="J92" s="92"/>
      <c r="K92" s="92"/>
    </row>
    <row r="93" spans="1:26" ht="15.75" customHeight="1" x14ac:dyDescent="0.2">
      <c r="B93" s="92"/>
      <c r="C93" s="92"/>
      <c r="D93" s="92"/>
      <c r="E93" s="92"/>
      <c r="F93" s="92"/>
      <c r="G93" s="92"/>
      <c r="H93" s="92"/>
      <c r="I93" s="92"/>
      <c r="J93" s="92"/>
      <c r="K93" s="92"/>
    </row>
    <row r="94" spans="1:26" ht="15.75" customHeight="1" x14ac:dyDescent="0.2">
      <c r="B94" s="92"/>
      <c r="C94" s="92"/>
      <c r="D94" s="92"/>
      <c r="E94" s="92"/>
      <c r="F94" s="92"/>
      <c r="G94" s="92"/>
      <c r="H94" s="92"/>
      <c r="I94" s="92"/>
      <c r="J94" s="92"/>
      <c r="K94" s="92"/>
    </row>
    <row r="95" spans="1:26" ht="15.75" customHeight="1" x14ac:dyDescent="0.2">
      <c r="A95" s="230" t="s">
        <v>224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</row>
    <row r="96" spans="1:26" ht="15.75" customHeight="1" x14ac:dyDescent="0.2">
      <c r="A96" s="249" t="s">
        <v>164</v>
      </c>
      <c r="B96" s="250" t="s">
        <v>225</v>
      </c>
      <c r="C96" s="250" t="s">
        <v>226</v>
      </c>
      <c r="D96" s="251" t="s">
        <v>227</v>
      </c>
      <c r="E96" s="251" t="s">
        <v>228</v>
      </c>
      <c r="F96" s="251" t="s">
        <v>229</v>
      </c>
      <c r="G96" s="95"/>
      <c r="H96" s="92"/>
      <c r="I96" s="95"/>
      <c r="J96" s="95"/>
      <c r="K96" s="92"/>
      <c r="L96" s="95"/>
      <c r="M96" s="95"/>
      <c r="N96" s="92"/>
      <c r="O96" s="95"/>
      <c r="P96" s="95"/>
      <c r="Q96" s="92"/>
      <c r="R96" s="95"/>
      <c r="S96" s="95"/>
      <c r="T96" s="92"/>
      <c r="U96" s="95"/>
    </row>
    <row r="97" spans="1:26" ht="15.75" customHeight="1" x14ac:dyDescent="0.2">
      <c r="A97" s="249" t="s">
        <v>220</v>
      </c>
      <c r="B97" s="250">
        <f>B92*E86*B10</f>
        <v>3199.9499999999994</v>
      </c>
      <c r="C97" s="250">
        <f t="shared" ref="C97:C99" si="1">B97*0.15</f>
        <v>479.99249999999989</v>
      </c>
      <c r="D97" s="251">
        <f t="shared" ref="D97:D99" si="2">B97+C97</f>
        <v>3679.9424999999992</v>
      </c>
      <c r="E97" s="251">
        <f t="shared" ref="E97:E99" si="3">D97*0.18</f>
        <v>662.38964999999985</v>
      </c>
      <c r="F97" s="251">
        <f t="shared" ref="F97:F99" si="4">D97+E97</f>
        <v>4342.3321499999993</v>
      </c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</row>
    <row r="98" spans="1:26" ht="15.75" customHeight="1" x14ac:dyDescent="0.2">
      <c r="A98" s="249" t="s">
        <v>221</v>
      </c>
      <c r="B98" s="250">
        <f>B92*E87*B10</f>
        <v>2079.9675000000002</v>
      </c>
      <c r="C98" s="250">
        <f t="shared" si="1"/>
        <v>311.99512500000003</v>
      </c>
      <c r="D98" s="251">
        <f t="shared" si="2"/>
        <v>2391.9626250000001</v>
      </c>
      <c r="E98" s="251">
        <f t="shared" si="3"/>
        <v>430.55327249999999</v>
      </c>
      <c r="F98" s="251">
        <f t="shared" si="4"/>
        <v>2822.5158974999999</v>
      </c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</row>
    <row r="99" spans="1:26" ht="33" customHeight="1" x14ac:dyDescent="0.2">
      <c r="A99" s="249" t="s">
        <v>222</v>
      </c>
      <c r="B99" s="250">
        <f>B92*E88*B10</f>
        <v>1599.9749999999997</v>
      </c>
      <c r="C99" s="250">
        <f t="shared" si="1"/>
        <v>239.99624999999995</v>
      </c>
      <c r="D99" s="251">
        <f t="shared" si="2"/>
        <v>1839.9712499999996</v>
      </c>
      <c r="E99" s="251">
        <f t="shared" si="3"/>
        <v>331.19482499999992</v>
      </c>
      <c r="F99" s="251">
        <f t="shared" si="4"/>
        <v>2171.1660749999996</v>
      </c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</row>
    <row r="100" spans="1:26" ht="15.75" customHeight="1" x14ac:dyDescent="0.2">
      <c r="B100" s="92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26" ht="15.75" customHeight="1" x14ac:dyDescent="0.2">
      <c r="B101" s="92"/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1:26" ht="15.75" customHeight="1" x14ac:dyDescent="0.2">
      <c r="A102" s="230" t="s">
        <v>233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</row>
    <row r="103" spans="1:26" ht="15.75" customHeight="1" x14ac:dyDescent="0.2">
      <c r="A103" s="351" t="s">
        <v>179</v>
      </c>
      <c r="B103" s="352" t="s">
        <v>376</v>
      </c>
      <c r="C103" s="319"/>
      <c r="D103" s="92"/>
      <c r="E103" s="92"/>
      <c r="F103" s="92"/>
      <c r="G103" s="92"/>
      <c r="H103" s="92"/>
      <c r="I103" s="92"/>
      <c r="J103" s="92"/>
      <c r="K103" s="92"/>
    </row>
    <row r="104" spans="1:26" ht="15.75" customHeight="1" x14ac:dyDescent="0.2">
      <c r="A104" s="324"/>
      <c r="B104" s="352" t="s">
        <v>377</v>
      </c>
      <c r="C104" s="319"/>
      <c r="D104" s="92"/>
      <c r="E104" s="92"/>
      <c r="F104" s="92"/>
      <c r="G104" s="92"/>
      <c r="H104" s="92"/>
      <c r="I104" s="92"/>
      <c r="J104" s="92"/>
      <c r="K104" s="92"/>
    </row>
    <row r="105" spans="1:26" ht="15.75" customHeight="1" x14ac:dyDescent="0.2">
      <c r="A105" s="324"/>
      <c r="B105" s="352" t="s">
        <v>378</v>
      </c>
      <c r="C105" s="319"/>
      <c r="D105" s="92"/>
      <c r="E105" s="92"/>
      <c r="F105" s="92"/>
      <c r="G105" s="92"/>
      <c r="H105" s="92"/>
      <c r="I105" s="92"/>
      <c r="J105" s="92"/>
      <c r="K105" s="92"/>
    </row>
    <row r="106" spans="1:26" ht="15.75" customHeight="1" x14ac:dyDescent="0.2">
      <c r="A106" s="324"/>
      <c r="B106" s="352" t="s">
        <v>379</v>
      </c>
      <c r="C106" s="319"/>
      <c r="D106" s="92"/>
      <c r="E106" s="92"/>
      <c r="F106" s="92"/>
      <c r="G106" s="92"/>
      <c r="H106" s="92"/>
      <c r="I106" s="92"/>
      <c r="J106" s="92"/>
      <c r="K106" s="92"/>
    </row>
    <row r="107" spans="1:26" ht="15.75" customHeight="1" x14ac:dyDescent="0.2">
      <c r="A107" s="324"/>
      <c r="B107" s="352" t="s">
        <v>380</v>
      </c>
      <c r="C107" s="319"/>
      <c r="D107" s="92"/>
      <c r="E107" s="92"/>
      <c r="F107" s="92"/>
      <c r="G107" s="92"/>
      <c r="H107" s="92"/>
      <c r="I107" s="92"/>
      <c r="J107" s="92"/>
      <c r="K107" s="92"/>
    </row>
    <row r="108" spans="1:26" ht="15.75" customHeight="1" x14ac:dyDescent="0.2">
      <c r="A108" s="324"/>
      <c r="B108" s="352" t="s">
        <v>381</v>
      </c>
      <c r="C108" s="319"/>
      <c r="D108" s="92"/>
      <c r="E108" s="92"/>
      <c r="F108" s="92"/>
      <c r="G108" s="92"/>
      <c r="H108" s="92"/>
      <c r="I108" s="92"/>
      <c r="J108" s="92"/>
      <c r="K108" s="92"/>
    </row>
    <row r="109" spans="1:26" ht="15.75" customHeight="1" x14ac:dyDescent="0.2">
      <c r="A109" s="324"/>
      <c r="B109" s="352" t="s">
        <v>382</v>
      </c>
      <c r="C109" s="319"/>
      <c r="D109" s="92"/>
      <c r="E109" s="92"/>
      <c r="F109" s="92"/>
      <c r="G109" s="92"/>
      <c r="H109" s="92"/>
      <c r="I109" s="92"/>
      <c r="J109" s="92"/>
      <c r="K109" s="92"/>
    </row>
    <row r="110" spans="1:26" ht="15.75" customHeight="1" x14ac:dyDescent="0.2">
      <c r="A110" s="324"/>
      <c r="B110" s="352" t="s">
        <v>383</v>
      </c>
      <c r="C110" s="319"/>
      <c r="D110" s="92"/>
      <c r="E110" s="92"/>
      <c r="F110" s="92"/>
      <c r="G110" s="92"/>
      <c r="H110" s="92"/>
      <c r="I110" s="92"/>
      <c r="J110" s="92"/>
      <c r="K110" s="92"/>
    </row>
    <row r="111" spans="1:26" ht="15.75" customHeight="1" x14ac:dyDescent="0.2">
      <c r="A111" s="324"/>
      <c r="B111" s="352" t="s">
        <v>384</v>
      </c>
      <c r="C111" s="319"/>
      <c r="D111" s="92"/>
      <c r="E111" s="92"/>
      <c r="F111" s="92"/>
      <c r="G111" s="92"/>
      <c r="H111" s="92"/>
      <c r="I111" s="92"/>
      <c r="J111" s="92"/>
      <c r="K111" s="92"/>
    </row>
    <row r="112" spans="1:26" ht="15.75" customHeight="1" x14ac:dyDescent="0.2">
      <c r="A112" s="324"/>
      <c r="B112" s="352" t="s">
        <v>385</v>
      </c>
      <c r="C112" s="319"/>
      <c r="D112" s="92"/>
      <c r="E112" s="92"/>
      <c r="F112" s="92"/>
      <c r="G112" s="92"/>
      <c r="H112" s="92"/>
      <c r="I112" s="92"/>
      <c r="J112" s="92"/>
      <c r="K112" s="92"/>
    </row>
    <row r="113" spans="1:21" ht="15.75" customHeight="1" x14ac:dyDescent="0.2">
      <c r="A113" s="324"/>
      <c r="B113" s="352" t="s">
        <v>386</v>
      </c>
      <c r="C113" s="319"/>
      <c r="D113" s="92"/>
      <c r="E113" s="92"/>
      <c r="F113" s="92"/>
      <c r="G113" s="92"/>
      <c r="H113" s="92"/>
      <c r="I113" s="92"/>
      <c r="J113" s="92"/>
      <c r="K113" s="92"/>
    </row>
    <row r="114" spans="1:21" ht="15.75" customHeight="1" x14ac:dyDescent="0.2">
      <c r="A114" s="325"/>
      <c r="B114" s="352" t="s">
        <v>387</v>
      </c>
      <c r="C114" s="319"/>
      <c r="D114" s="92"/>
      <c r="E114" s="92"/>
      <c r="F114" s="92"/>
      <c r="G114" s="92"/>
      <c r="H114" s="92"/>
      <c r="I114" s="92"/>
      <c r="J114" s="92"/>
      <c r="K114" s="92"/>
    </row>
    <row r="115" spans="1:21" ht="15.75" customHeight="1" x14ac:dyDescent="0.2">
      <c r="A115" s="252" t="s">
        <v>189</v>
      </c>
      <c r="B115" s="349">
        <v>8</v>
      </c>
      <c r="C115" s="319"/>
      <c r="D115" s="92"/>
      <c r="E115" s="92"/>
      <c r="F115" s="92"/>
      <c r="G115" s="92"/>
      <c r="H115" s="92"/>
      <c r="I115" s="92"/>
      <c r="J115" s="92"/>
      <c r="K115" s="92"/>
    </row>
    <row r="116" spans="1:21" ht="15.75" customHeight="1" x14ac:dyDescent="0.2">
      <c r="A116" s="253"/>
      <c r="B116" s="2"/>
      <c r="C116" s="2"/>
      <c r="D116" s="92"/>
      <c r="E116" s="92"/>
      <c r="F116" s="92"/>
      <c r="G116" s="92"/>
      <c r="H116" s="92"/>
      <c r="I116" s="92"/>
      <c r="J116" s="92"/>
      <c r="K116" s="92"/>
    </row>
    <row r="117" spans="1:21" ht="15" customHeight="1" x14ac:dyDescent="0.2">
      <c r="A117" s="348" t="s">
        <v>235</v>
      </c>
      <c r="B117" s="318"/>
      <c r="C117" s="318"/>
      <c r="D117" s="318"/>
      <c r="E117" s="318"/>
      <c r="F117" s="319"/>
      <c r="G117" s="95"/>
      <c r="H117" s="95"/>
      <c r="I117" s="95"/>
      <c r="J117" s="95"/>
      <c r="K117" s="95"/>
      <c r="L117" s="95"/>
      <c r="M117" s="254"/>
      <c r="N117" s="254"/>
      <c r="O117" s="254"/>
      <c r="P117" s="254"/>
      <c r="Q117" s="254"/>
      <c r="R117" s="254"/>
      <c r="S117" s="254"/>
      <c r="T117" s="254"/>
      <c r="U117" s="254"/>
    </row>
    <row r="118" spans="1:21" ht="15.75" customHeight="1" x14ac:dyDescent="0.2">
      <c r="A118" s="348" t="s">
        <v>164</v>
      </c>
      <c r="B118" s="318"/>
      <c r="C118" s="319"/>
      <c r="D118" s="251" t="s">
        <v>236</v>
      </c>
      <c r="E118" s="251" t="s">
        <v>228</v>
      </c>
      <c r="F118" s="251" t="s">
        <v>237</v>
      </c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spans="1:21" ht="15.75" customHeight="1" x14ac:dyDescent="0.2">
      <c r="A119" s="348" t="s">
        <v>220</v>
      </c>
      <c r="B119" s="318"/>
      <c r="C119" s="319"/>
      <c r="D119" s="255">
        <f>D97*B115/100</f>
        <v>294.39539999999994</v>
      </c>
      <c r="E119" s="255">
        <f t="shared" ref="E119:E121" si="5">D119*0.18</f>
        <v>52.991171999999985</v>
      </c>
      <c r="F119" s="255">
        <f t="shared" ref="F119:F121" si="6">D119+E119</f>
        <v>347.38657199999994</v>
      </c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</row>
    <row r="120" spans="1:21" ht="15.75" customHeight="1" x14ac:dyDescent="0.2">
      <c r="A120" s="348" t="s">
        <v>221</v>
      </c>
      <c r="B120" s="318"/>
      <c r="C120" s="319"/>
      <c r="D120" s="255">
        <f>D98*B115/100</f>
        <v>191.35701</v>
      </c>
      <c r="E120" s="255">
        <f t="shared" si="5"/>
        <v>34.4442618</v>
      </c>
      <c r="F120" s="255">
        <f t="shared" si="6"/>
        <v>225.80127179999999</v>
      </c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</row>
    <row r="121" spans="1:21" ht="15.75" customHeight="1" x14ac:dyDescent="0.2">
      <c r="A121" s="348" t="s">
        <v>222</v>
      </c>
      <c r="B121" s="318"/>
      <c r="C121" s="319"/>
      <c r="D121" s="255">
        <f>D99*B115/100</f>
        <v>147.19769999999997</v>
      </c>
      <c r="E121" s="255">
        <f t="shared" si="5"/>
        <v>26.495585999999992</v>
      </c>
      <c r="F121" s="255">
        <f t="shared" si="6"/>
        <v>173.69328599999997</v>
      </c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</row>
    <row r="122" spans="1:21" ht="15.75" customHeight="1" x14ac:dyDescent="0.2">
      <c r="B122" s="92"/>
      <c r="C122" s="92"/>
      <c r="D122" s="92"/>
      <c r="E122" s="92"/>
      <c r="F122" s="92"/>
      <c r="G122" s="92"/>
      <c r="H122" s="92"/>
      <c r="I122" s="92"/>
      <c r="J122" s="92"/>
      <c r="K122" s="92"/>
    </row>
    <row r="123" spans="1:21" ht="15.75" customHeight="1" x14ac:dyDescent="0.2">
      <c r="B123" s="92"/>
      <c r="C123" s="92"/>
      <c r="D123" s="92"/>
      <c r="E123" s="92"/>
      <c r="F123" s="92"/>
      <c r="G123" s="92"/>
      <c r="H123" s="92"/>
      <c r="I123" s="92"/>
      <c r="J123" s="92"/>
      <c r="K123" s="92"/>
    </row>
    <row r="124" spans="1:21" ht="15.75" customHeight="1" x14ac:dyDescent="0.2">
      <c r="B124" s="92"/>
      <c r="C124" s="92"/>
      <c r="D124" s="92"/>
      <c r="E124" s="92"/>
      <c r="F124" s="92"/>
      <c r="G124" s="92"/>
      <c r="H124" s="92"/>
      <c r="I124" s="92"/>
      <c r="J124" s="92"/>
      <c r="K124" s="92"/>
    </row>
    <row r="125" spans="1:21" ht="15.75" customHeight="1" x14ac:dyDescent="0.2">
      <c r="B125" s="92"/>
      <c r="C125" s="92"/>
      <c r="D125" s="92"/>
      <c r="E125" s="92"/>
      <c r="F125" s="92"/>
      <c r="G125" s="92"/>
      <c r="H125" s="92"/>
      <c r="I125" s="92"/>
      <c r="J125" s="92"/>
      <c r="K125" s="92"/>
    </row>
    <row r="126" spans="1:21" ht="15.75" customHeight="1" x14ac:dyDescent="0.2">
      <c r="B126" s="92"/>
      <c r="C126" s="92"/>
      <c r="D126" s="92"/>
      <c r="E126" s="92"/>
      <c r="F126" s="92"/>
      <c r="G126" s="92"/>
      <c r="H126" s="92"/>
      <c r="I126" s="92"/>
      <c r="J126" s="92"/>
      <c r="K126" s="92"/>
    </row>
    <row r="127" spans="1:21" ht="15.75" customHeight="1" x14ac:dyDescent="0.2">
      <c r="B127" s="92"/>
      <c r="C127" s="92"/>
      <c r="D127" s="92"/>
      <c r="E127" s="92"/>
      <c r="F127" s="92"/>
      <c r="G127" s="92"/>
      <c r="H127" s="92"/>
      <c r="I127" s="92"/>
      <c r="J127" s="92"/>
      <c r="K127" s="92"/>
    </row>
    <row r="128" spans="1:21" ht="15.75" customHeight="1" x14ac:dyDescent="0.2">
      <c r="B128" s="92"/>
      <c r="C128" s="92"/>
      <c r="D128" s="92"/>
      <c r="E128" s="92"/>
      <c r="F128" s="92"/>
      <c r="G128" s="92"/>
      <c r="H128" s="92"/>
      <c r="I128" s="92"/>
      <c r="J128" s="92"/>
      <c r="K128" s="92"/>
    </row>
    <row r="129" spans="2:11" ht="15.75" customHeight="1" x14ac:dyDescent="0.2">
      <c r="B129" s="92"/>
      <c r="C129" s="92"/>
      <c r="D129" s="92"/>
      <c r="E129" s="92"/>
      <c r="F129" s="92"/>
      <c r="G129" s="92"/>
      <c r="H129" s="92"/>
      <c r="I129" s="92"/>
      <c r="J129" s="92"/>
      <c r="K129" s="92"/>
    </row>
    <row r="130" spans="2:11" ht="15.75" customHeight="1" x14ac:dyDescent="0.2">
      <c r="B130" s="92"/>
      <c r="C130" s="92"/>
      <c r="D130" s="92"/>
      <c r="E130" s="92"/>
      <c r="F130" s="92"/>
      <c r="G130" s="92"/>
      <c r="H130" s="92"/>
      <c r="I130" s="92"/>
      <c r="J130" s="92"/>
      <c r="K130" s="92"/>
    </row>
    <row r="131" spans="2:11" ht="15.75" customHeight="1" x14ac:dyDescent="0.2">
      <c r="B131" s="92"/>
      <c r="C131" s="92"/>
      <c r="D131" s="92"/>
      <c r="E131" s="92"/>
      <c r="F131" s="92"/>
      <c r="G131" s="92"/>
      <c r="H131" s="92"/>
      <c r="I131" s="92"/>
      <c r="J131" s="92"/>
      <c r="K131" s="92"/>
    </row>
    <row r="132" spans="2:11" ht="15.75" customHeight="1" x14ac:dyDescent="0.2">
      <c r="B132" s="92"/>
      <c r="C132" s="92"/>
      <c r="D132" s="92"/>
      <c r="E132" s="92"/>
      <c r="F132" s="92"/>
      <c r="G132" s="92"/>
      <c r="H132" s="92"/>
      <c r="I132" s="92"/>
      <c r="J132" s="92"/>
      <c r="K132" s="92"/>
    </row>
    <row r="133" spans="2:11" ht="15.75" customHeight="1" x14ac:dyDescent="0.2">
      <c r="B133" s="92"/>
      <c r="C133" s="92"/>
      <c r="D133" s="92"/>
      <c r="E133" s="92"/>
      <c r="F133" s="92"/>
      <c r="G133" s="92"/>
      <c r="H133" s="92"/>
      <c r="I133" s="92"/>
      <c r="J133" s="92"/>
      <c r="K133" s="92"/>
    </row>
    <row r="134" spans="2:11" ht="15.75" customHeight="1" x14ac:dyDescent="0.2">
      <c r="B134" s="92"/>
      <c r="C134" s="92"/>
      <c r="D134" s="92"/>
      <c r="E134" s="92"/>
      <c r="F134" s="92"/>
      <c r="G134" s="92"/>
      <c r="H134" s="92"/>
      <c r="I134" s="92"/>
      <c r="J134" s="92"/>
      <c r="K134" s="92"/>
    </row>
    <row r="135" spans="2:11" ht="15.75" customHeight="1" x14ac:dyDescent="0.2">
      <c r="B135" s="92"/>
      <c r="C135" s="92"/>
      <c r="D135" s="92"/>
      <c r="E135" s="92"/>
      <c r="F135" s="92"/>
      <c r="G135" s="92"/>
      <c r="H135" s="92"/>
      <c r="I135" s="92"/>
      <c r="J135" s="92"/>
      <c r="K135" s="92"/>
    </row>
    <row r="136" spans="2:11" ht="15.75" customHeight="1" x14ac:dyDescent="0.2">
      <c r="B136" s="92"/>
      <c r="C136" s="92"/>
      <c r="D136" s="92"/>
      <c r="E136" s="92"/>
      <c r="F136" s="92"/>
      <c r="G136" s="92"/>
      <c r="H136" s="92"/>
      <c r="I136" s="92"/>
      <c r="J136" s="92"/>
      <c r="K136" s="92"/>
    </row>
    <row r="137" spans="2:11" ht="15.75" customHeight="1" x14ac:dyDescent="0.2">
      <c r="B137" s="92"/>
      <c r="C137" s="92"/>
      <c r="D137" s="92"/>
      <c r="E137" s="92"/>
      <c r="F137" s="92"/>
      <c r="G137" s="92"/>
      <c r="H137" s="92"/>
      <c r="I137" s="92"/>
      <c r="J137" s="92"/>
      <c r="K137" s="92"/>
    </row>
    <row r="138" spans="2:11" ht="15.75" customHeight="1" x14ac:dyDescent="0.2">
      <c r="B138" s="92"/>
      <c r="C138" s="92"/>
      <c r="D138" s="92"/>
      <c r="E138" s="92"/>
      <c r="F138" s="92"/>
      <c r="G138" s="92"/>
      <c r="H138" s="92"/>
      <c r="I138" s="92"/>
      <c r="J138" s="92"/>
      <c r="K138" s="92"/>
    </row>
    <row r="139" spans="2:11" ht="15.75" customHeight="1" x14ac:dyDescent="0.2">
      <c r="B139" s="92"/>
      <c r="C139" s="92"/>
      <c r="D139" s="92"/>
      <c r="E139" s="92"/>
      <c r="F139" s="92"/>
      <c r="G139" s="92"/>
      <c r="H139" s="92"/>
      <c r="I139" s="92"/>
      <c r="J139" s="92"/>
      <c r="K139" s="92"/>
    </row>
    <row r="140" spans="2:11" ht="15.75" customHeight="1" x14ac:dyDescent="0.2">
      <c r="B140" s="92"/>
      <c r="C140" s="92"/>
      <c r="D140" s="92"/>
      <c r="E140" s="92"/>
      <c r="F140" s="92"/>
      <c r="G140" s="92"/>
      <c r="H140" s="92"/>
      <c r="I140" s="92"/>
      <c r="J140" s="92"/>
      <c r="K140" s="92"/>
    </row>
    <row r="141" spans="2:11" ht="15.75" customHeight="1" x14ac:dyDescent="0.2">
      <c r="B141" s="92"/>
      <c r="C141" s="92"/>
      <c r="D141" s="92"/>
      <c r="E141" s="92"/>
      <c r="F141" s="92"/>
      <c r="G141" s="92"/>
      <c r="H141" s="92"/>
      <c r="I141" s="92"/>
      <c r="J141" s="92"/>
      <c r="K141" s="92"/>
    </row>
    <row r="142" spans="2:11" ht="15.75" customHeight="1" x14ac:dyDescent="0.2">
      <c r="B142" s="92"/>
      <c r="C142" s="92"/>
      <c r="D142" s="92"/>
      <c r="E142" s="92"/>
      <c r="F142" s="92"/>
      <c r="G142" s="92"/>
      <c r="H142" s="92"/>
      <c r="I142" s="92"/>
      <c r="J142" s="92"/>
      <c r="K142" s="92"/>
    </row>
    <row r="143" spans="2:11" ht="15.75" customHeight="1" x14ac:dyDescent="0.2">
      <c r="B143" s="92"/>
      <c r="C143" s="92"/>
      <c r="D143" s="92"/>
      <c r="E143" s="92"/>
      <c r="F143" s="92"/>
      <c r="G143" s="92"/>
      <c r="H143" s="92"/>
      <c r="I143" s="92"/>
      <c r="J143" s="92"/>
      <c r="K143" s="92"/>
    </row>
    <row r="144" spans="2:11" ht="15.75" customHeight="1" x14ac:dyDescent="0.2">
      <c r="B144" s="92"/>
      <c r="C144" s="92"/>
      <c r="D144" s="92"/>
      <c r="E144" s="92"/>
      <c r="F144" s="92"/>
      <c r="G144" s="92"/>
      <c r="H144" s="92"/>
      <c r="I144" s="92"/>
      <c r="J144" s="92"/>
      <c r="K144" s="92"/>
    </row>
    <row r="145" spans="2:11" ht="15.75" customHeight="1" x14ac:dyDescent="0.2">
      <c r="B145" s="92"/>
      <c r="C145" s="92"/>
      <c r="D145" s="92"/>
      <c r="E145" s="92"/>
      <c r="F145" s="92"/>
      <c r="G145" s="92"/>
      <c r="H145" s="92"/>
      <c r="I145" s="92"/>
      <c r="J145" s="92"/>
      <c r="K145" s="92"/>
    </row>
    <row r="146" spans="2:11" ht="15.75" customHeight="1" x14ac:dyDescent="0.2">
      <c r="B146" s="92"/>
      <c r="C146" s="92"/>
      <c r="D146" s="92"/>
      <c r="E146" s="92"/>
      <c r="F146" s="92"/>
      <c r="G146" s="92"/>
      <c r="H146" s="92"/>
      <c r="I146" s="92"/>
      <c r="J146" s="92"/>
      <c r="K146" s="92"/>
    </row>
    <row r="147" spans="2:11" ht="15.75" customHeight="1" x14ac:dyDescent="0.2">
      <c r="B147" s="92"/>
      <c r="C147" s="92"/>
      <c r="D147" s="92"/>
      <c r="E147" s="92"/>
      <c r="F147" s="92"/>
      <c r="G147" s="92"/>
      <c r="H147" s="92"/>
      <c r="I147" s="92"/>
      <c r="J147" s="92"/>
      <c r="K147" s="92"/>
    </row>
    <row r="148" spans="2:11" ht="15.75" customHeight="1" x14ac:dyDescent="0.2">
      <c r="B148" s="92"/>
      <c r="C148" s="92"/>
      <c r="D148" s="92"/>
      <c r="E148" s="92"/>
      <c r="F148" s="92"/>
      <c r="G148" s="92"/>
      <c r="H148" s="92"/>
      <c r="I148" s="92"/>
      <c r="J148" s="92"/>
      <c r="K148" s="92"/>
    </row>
    <row r="149" spans="2:11" ht="15.75" customHeight="1" x14ac:dyDescent="0.2">
      <c r="B149" s="92"/>
      <c r="C149" s="92"/>
      <c r="D149" s="92"/>
      <c r="E149" s="92"/>
      <c r="F149" s="92"/>
      <c r="G149" s="92"/>
      <c r="H149" s="92"/>
      <c r="I149" s="92"/>
      <c r="J149" s="92"/>
      <c r="K149" s="92"/>
    </row>
    <row r="150" spans="2:11" ht="15.75" customHeight="1" x14ac:dyDescent="0.2">
      <c r="B150" s="92"/>
      <c r="C150" s="92"/>
      <c r="D150" s="92"/>
      <c r="E150" s="92"/>
      <c r="F150" s="92"/>
      <c r="G150" s="92"/>
      <c r="H150" s="92"/>
      <c r="I150" s="92"/>
      <c r="J150" s="92"/>
      <c r="K150" s="92"/>
    </row>
    <row r="151" spans="2:11" ht="15.75" customHeight="1" x14ac:dyDescent="0.2">
      <c r="B151" s="92"/>
      <c r="C151" s="92"/>
      <c r="D151" s="92"/>
      <c r="E151" s="92"/>
      <c r="F151" s="92"/>
      <c r="G151" s="92"/>
      <c r="H151" s="92"/>
      <c r="I151" s="92"/>
      <c r="J151" s="92"/>
      <c r="K151" s="92"/>
    </row>
    <row r="152" spans="2:11" ht="15.75" customHeight="1" x14ac:dyDescent="0.2">
      <c r="B152" s="92"/>
      <c r="C152" s="92"/>
      <c r="D152" s="92"/>
      <c r="E152" s="92"/>
      <c r="F152" s="92"/>
      <c r="G152" s="92"/>
      <c r="H152" s="92"/>
      <c r="I152" s="92"/>
      <c r="J152" s="92"/>
      <c r="K152" s="92"/>
    </row>
    <row r="153" spans="2:11" ht="15.75" customHeight="1" x14ac:dyDescent="0.2">
      <c r="B153" s="92"/>
      <c r="C153" s="92"/>
      <c r="D153" s="92"/>
      <c r="E153" s="92"/>
      <c r="F153" s="92"/>
      <c r="G153" s="92"/>
      <c r="H153" s="92"/>
      <c r="I153" s="92"/>
      <c r="J153" s="92"/>
      <c r="K153" s="92"/>
    </row>
    <row r="154" spans="2:11" ht="15.75" customHeight="1" x14ac:dyDescent="0.2">
      <c r="B154" s="92"/>
      <c r="C154" s="92"/>
      <c r="D154" s="92"/>
      <c r="E154" s="92"/>
      <c r="F154" s="92"/>
      <c r="G154" s="92"/>
      <c r="H154" s="92"/>
      <c r="I154" s="92"/>
      <c r="J154" s="92"/>
      <c r="K154" s="92"/>
    </row>
    <row r="155" spans="2:11" ht="15.75" customHeight="1" x14ac:dyDescent="0.2">
      <c r="B155" s="92"/>
      <c r="C155" s="92"/>
      <c r="D155" s="92"/>
      <c r="E155" s="92"/>
      <c r="F155" s="92"/>
      <c r="G155" s="92"/>
      <c r="H155" s="92"/>
      <c r="I155" s="92"/>
      <c r="J155" s="92"/>
      <c r="K155" s="92"/>
    </row>
    <row r="156" spans="2:11" ht="15.75" customHeight="1" x14ac:dyDescent="0.2">
      <c r="B156" s="92"/>
      <c r="C156" s="92"/>
      <c r="D156" s="92"/>
      <c r="E156" s="92"/>
      <c r="F156" s="92"/>
      <c r="G156" s="92"/>
      <c r="H156" s="92"/>
      <c r="I156" s="92"/>
      <c r="J156" s="92"/>
      <c r="K156" s="92"/>
    </row>
    <row r="157" spans="2:11" ht="15.75" customHeight="1" x14ac:dyDescent="0.2">
      <c r="B157" s="92"/>
      <c r="C157" s="92"/>
      <c r="D157" s="92"/>
      <c r="E157" s="92"/>
      <c r="F157" s="92"/>
      <c r="G157" s="92"/>
      <c r="H157" s="92"/>
      <c r="I157" s="92"/>
      <c r="J157" s="92"/>
      <c r="K157" s="92"/>
    </row>
    <row r="158" spans="2:11" ht="15.75" customHeight="1" x14ac:dyDescent="0.2">
      <c r="B158" s="92"/>
      <c r="C158" s="92"/>
      <c r="D158" s="92"/>
      <c r="E158" s="92"/>
      <c r="F158" s="92"/>
      <c r="G158" s="92"/>
      <c r="H158" s="92"/>
      <c r="I158" s="92"/>
      <c r="J158" s="92"/>
      <c r="K158" s="92"/>
    </row>
    <row r="159" spans="2:11" ht="15.75" customHeight="1" x14ac:dyDescent="0.2">
      <c r="B159" s="92"/>
      <c r="C159" s="92"/>
      <c r="D159" s="92"/>
      <c r="E159" s="92"/>
      <c r="F159" s="92"/>
      <c r="G159" s="92"/>
      <c r="H159" s="92"/>
      <c r="I159" s="92"/>
      <c r="J159" s="92"/>
      <c r="K159" s="92"/>
    </row>
    <row r="160" spans="2:11" ht="15.75" customHeight="1" x14ac:dyDescent="0.2">
      <c r="B160" s="92"/>
      <c r="C160" s="92"/>
      <c r="D160" s="92"/>
      <c r="E160" s="92"/>
      <c r="F160" s="92"/>
      <c r="G160" s="92"/>
      <c r="H160" s="92"/>
      <c r="I160" s="92"/>
      <c r="J160" s="92"/>
      <c r="K160" s="92"/>
    </row>
    <row r="161" spans="2:11" ht="15.75" customHeight="1" x14ac:dyDescent="0.2">
      <c r="B161" s="92"/>
      <c r="C161" s="92"/>
      <c r="D161" s="92"/>
      <c r="E161" s="92"/>
      <c r="F161" s="92"/>
      <c r="G161" s="92"/>
      <c r="H161" s="92"/>
      <c r="I161" s="92"/>
      <c r="J161" s="92"/>
      <c r="K161" s="92"/>
    </row>
    <row r="162" spans="2:11" ht="15.75" customHeight="1" x14ac:dyDescent="0.2">
      <c r="B162" s="92"/>
      <c r="C162" s="92"/>
      <c r="D162" s="92"/>
      <c r="E162" s="92"/>
      <c r="F162" s="92"/>
      <c r="G162" s="92"/>
      <c r="H162" s="92"/>
      <c r="I162" s="92"/>
      <c r="J162" s="92"/>
      <c r="K162" s="92"/>
    </row>
    <row r="163" spans="2:11" ht="15.75" customHeight="1" x14ac:dyDescent="0.2">
      <c r="B163" s="92"/>
      <c r="C163" s="92"/>
      <c r="D163" s="92"/>
      <c r="E163" s="92"/>
      <c r="F163" s="92"/>
      <c r="G163" s="92"/>
      <c r="H163" s="92"/>
      <c r="I163" s="92"/>
      <c r="J163" s="92"/>
      <c r="K163" s="92"/>
    </row>
    <row r="164" spans="2:11" ht="15.75" customHeight="1" x14ac:dyDescent="0.2">
      <c r="B164" s="92"/>
      <c r="C164" s="92"/>
      <c r="D164" s="92"/>
      <c r="E164" s="92"/>
      <c r="F164" s="92"/>
      <c r="G164" s="92"/>
      <c r="H164" s="92"/>
      <c r="I164" s="92"/>
      <c r="J164" s="92"/>
      <c r="K164" s="92"/>
    </row>
    <row r="165" spans="2:11" ht="15.75" customHeight="1" x14ac:dyDescent="0.2">
      <c r="B165" s="92"/>
      <c r="C165" s="92"/>
      <c r="D165" s="92"/>
      <c r="E165" s="92"/>
      <c r="F165" s="92"/>
      <c r="G165" s="92"/>
      <c r="H165" s="92"/>
      <c r="I165" s="92"/>
      <c r="J165" s="92"/>
      <c r="K165" s="92"/>
    </row>
    <row r="166" spans="2:11" ht="15.75" customHeight="1" x14ac:dyDescent="0.2">
      <c r="B166" s="92"/>
      <c r="C166" s="92"/>
      <c r="D166" s="92"/>
      <c r="E166" s="92"/>
      <c r="F166" s="92"/>
      <c r="G166" s="92"/>
      <c r="H166" s="92"/>
      <c r="I166" s="92"/>
      <c r="J166" s="92"/>
      <c r="K166" s="92"/>
    </row>
    <row r="167" spans="2:11" ht="15.75" customHeight="1" x14ac:dyDescent="0.2">
      <c r="B167" s="92"/>
      <c r="C167" s="92"/>
      <c r="D167" s="92"/>
      <c r="E167" s="92"/>
      <c r="F167" s="92"/>
      <c r="G167" s="92"/>
      <c r="H167" s="92"/>
      <c r="I167" s="92"/>
      <c r="J167" s="92"/>
      <c r="K167" s="92"/>
    </row>
    <row r="168" spans="2:11" ht="15.75" customHeight="1" x14ac:dyDescent="0.2">
      <c r="B168" s="92"/>
      <c r="C168" s="92"/>
      <c r="D168" s="92"/>
      <c r="E168" s="92"/>
      <c r="F168" s="92"/>
      <c r="G168" s="92"/>
      <c r="H168" s="92"/>
      <c r="I168" s="92"/>
      <c r="J168" s="92"/>
      <c r="K168" s="92"/>
    </row>
    <row r="169" spans="2:11" ht="15.75" customHeight="1" x14ac:dyDescent="0.2">
      <c r="B169" s="92"/>
      <c r="C169" s="92"/>
      <c r="D169" s="92"/>
      <c r="E169" s="92"/>
      <c r="F169" s="92"/>
      <c r="G169" s="92"/>
      <c r="H169" s="92"/>
      <c r="I169" s="92"/>
      <c r="J169" s="92"/>
      <c r="K169" s="92"/>
    </row>
    <row r="170" spans="2:11" ht="15.75" customHeight="1" x14ac:dyDescent="0.2">
      <c r="B170" s="92"/>
      <c r="C170" s="92"/>
      <c r="D170" s="92"/>
      <c r="E170" s="92"/>
      <c r="F170" s="92"/>
      <c r="G170" s="92"/>
      <c r="H170" s="92"/>
      <c r="I170" s="92"/>
      <c r="J170" s="92"/>
      <c r="K170" s="92"/>
    </row>
    <row r="171" spans="2:11" ht="15.75" customHeight="1" x14ac:dyDescent="0.2">
      <c r="B171" s="92"/>
      <c r="C171" s="92"/>
      <c r="D171" s="92"/>
      <c r="E171" s="92"/>
      <c r="F171" s="92"/>
      <c r="G171" s="92"/>
      <c r="H171" s="92"/>
      <c r="I171" s="92"/>
      <c r="J171" s="92"/>
      <c r="K171" s="92"/>
    </row>
    <row r="172" spans="2:11" ht="15.75" customHeight="1" x14ac:dyDescent="0.2">
      <c r="B172" s="92"/>
      <c r="C172" s="92"/>
      <c r="D172" s="92"/>
      <c r="E172" s="92"/>
      <c r="F172" s="92"/>
      <c r="G172" s="92"/>
      <c r="H172" s="92"/>
      <c r="I172" s="92"/>
      <c r="J172" s="92"/>
      <c r="K172" s="92"/>
    </row>
    <row r="173" spans="2:11" ht="15.75" customHeight="1" x14ac:dyDescent="0.2">
      <c r="B173" s="92"/>
      <c r="C173" s="92"/>
      <c r="D173" s="92"/>
      <c r="E173" s="92"/>
      <c r="F173" s="92"/>
      <c r="G173" s="92"/>
      <c r="H173" s="92"/>
      <c r="I173" s="92"/>
      <c r="J173" s="92"/>
      <c r="K173" s="92"/>
    </row>
    <row r="174" spans="2:11" ht="15.75" customHeight="1" x14ac:dyDescent="0.2">
      <c r="B174" s="92"/>
      <c r="C174" s="92"/>
      <c r="D174" s="92"/>
      <c r="E174" s="92"/>
      <c r="F174" s="92"/>
      <c r="G174" s="92"/>
      <c r="H174" s="92"/>
      <c r="I174" s="92"/>
      <c r="J174" s="92"/>
      <c r="K174" s="92"/>
    </row>
    <row r="175" spans="2:11" ht="15.75" customHeight="1" x14ac:dyDescent="0.2">
      <c r="B175" s="92"/>
      <c r="C175" s="92"/>
      <c r="D175" s="92"/>
      <c r="E175" s="92"/>
      <c r="F175" s="92"/>
      <c r="G175" s="92"/>
      <c r="H175" s="92"/>
      <c r="I175" s="92"/>
      <c r="J175" s="92"/>
      <c r="K175" s="92"/>
    </row>
    <row r="176" spans="2:11" ht="15.75" customHeight="1" x14ac:dyDescent="0.2">
      <c r="B176" s="92"/>
      <c r="C176" s="92"/>
      <c r="D176" s="92"/>
      <c r="E176" s="92"/>
      <c r="F176" s="92"/>
      <c r="G176" s="92"/>
      <c r="H176" s="92"/>
      <c r="I176" s="92"/>
      <c r="J176" s="92"/>
      <c r="K176" s="92"/>
    </row>
    <row r="177" spans="2:11" ht="15.75" customHeight="1" x14ac:dyDescent="0.2">
      <c r="B177" s="92"/>
      <c r="C177" s="92"/>
      <c r="D177" s="92"/>
      <c r="E177" s="92"/>
      <c r="F177" s="92"/>
      <c r="G177" s="92"/>
      <c r="H177" s="92"/>
      <c r="I177" s="92"/>
      <c r="J177" s="92"/>
      <c r="K177" s="92"/>
    </row>
    <row r="178" spans="2:11" ht="15.75" customHeight="1" x14ac:dyDescent="0.2">
      <c r="B178" s="92"/>
      <c r="C178" s="92"/>
      <c r="D178" s="92"/>
      <c r="E178" s="92"/>
      <c r="F178" s="92"/>
      <c r="G178" s="92"/>
      <c r="H178" s="92"/>
      <c r="I178" s="92"/>
      <c r="J178" s="92"/>
      <c r="K178" s="92"/>
    </row>
    <row r="179" spans="2:11" ht="15.75" customHeight="1" x14ac:dyDescent="0.2">
      <c r="B179" s="92"/>
      <c r="C179" s="92"/>
      <c r="D179" s="92"/>
      <c r="E179" s="92"/>
      <c r="F179" s="92"/>
      <c r="G179" s="92"/>
      <c r="H179" s="92"/>
      <c r="I179" s="92"/>
      <c r="J179" s="92"/>
      <c r="K179" s="92"/>
    </row>
    <row r="180" spans="2:11" ht="15.75" customHeight="1" x14ac:dyDescent="0.2">
      <c r="B180" s="92"/>
      <c r="C180" s="92"/>
      <c r="D180" s="92"/>
      <c r="E180" s="92"/>
      <c r="F180" s="92"/>
      <c r="G180" s="92"/>
      <c r="H180" s="92"/>
      <c r="I180" s="92"/>
      <c r="J180" s="92"/>
      <c r="K180" s="92"/>
    </row>
    <row r="181" spans="2:11" ht="15.75" customHeight="1" x14ac:dyDescent="0.2">
      <c r="B181" s="92"/>
      <c r="C181" s="92"/>
      <c r="D181" s="92"/>
      <c r="E181" s="92"/>
      <c r="F181" s="92"/>
      <c r="G181" s="92"/>
      <c r="H181" s="92"/>
      <c r="I181" s="92"/>
      <c r="J181" s="92"/>
      <c r="K181" s="92"/>
    </row>
    <row r="182" spans="2:11" ht="15.75" customHeight="1" x14ac:dyDescent="0.2">
      <c r="B182" s="92"/>
      <c r="C182" s="92"/>
      <c r="D182" s="92"/>
      <c r="E182" s="92"/>
      <c r="F182" s="92"/>
      <c r="G182" s="92"/>
      <c r="H182" s="92"/>
      <c r="I182" s="92"/>
      <c r="J182" s="92"/>
      <c r="K182" s="92"/>
    </row>
    <row r="183" spans="2:11" ht="15.75" customHeight="1" x14ac:dyDescent="0.2">
      <c r="B183" s="92"/>
      <c r="C183" s="92"/>
      <c r="D183" s="92"/>
      <c r="E183" s="92"/>
      <c r="F183" s="92"/>
      <c r="G183" s="92"/>
      <c r="H183" s="92"/>
      <c r="I183" s="92"/>
      <c r="J183" s="92"/>
      <c r="K183" s="92"/>
    </row>
    <row r="184" spans="2:11" ht="15.75" customHeight="1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</row>
    <row r="185" spans="2:11" ht="15.75" customHeight="1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</row>
    <row r="186" spans="2:11" ht="15.75" customHeight="1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</row>
    <row r="187" spans="2:11" ht="15.7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</row>
    <row r="188" spans="2:11" ht="15.7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</row>
    <row r="189" spans="2:11" ht="15.7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</row>
    <row r="190" spans="2:11" ht="15.7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</row>
    <row r="191" spans="2:11" ht="15.7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</row>
    <row r="192" spans="2:11" ht="15.7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</row>
    <row r="193" spans="2:11" ht="15.7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</row>
    <row r="194" spans="2:11" ht="15.7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</row>
    <row r="195" spans="2:11" ht="15.7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</row>
    <row r="196" spans="2:11" ht="15.7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</row>
    <row r="197" spans="2:11" ht="15.7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</row>
    <row r="198" spans="2:11" ht="15.7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</row>
    <row r="199" spans="2:11" ht="15.7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</row>
    <row r="200" spans="2:11" ht="15.7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</row>
    <row r="201" spans="2:11" ht="15.7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</row>
    <row r="202" spans="2:11" ht="15.7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</row>
    <row r="203" spans="2:11" ht="15.7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</row>
    <row r="204" spans="2:11" ht="15.7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</row>
    <row r="205" spans="2:11" ht="15.7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</row>
    <row r="206" spans="2:11" ht="15.7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</row>
    <row r="207" spans="2:11" ht="15.7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</row>
    <row r="208" spans="2:11" ht="15.7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</row>
    <row r="209" spans="2:11" ht="15.7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</row>
    <row r="210" spans="2:11" ht="15.7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</row>
    <row r="211" spans="2:11" ht="15.7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</row>
    <row r="212" spans="2:11" ht="15.7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</row>
    <row r="213" spans="2:11" ht="15.75" customHeight="1" x14ac:dyDescent="0.2">
      <c r="B213" s="92"/>
      <c r="C213" s="92"/>
      <c r="D213" s="92"/>
      <c r="E213" s="92"/>
      <c r="F213" s="92"/>
      <c r="G213" s="92"/>
      <c r="H213" s="92"/>
      <c r="I213" s="92"/>
      <c r="J213" s="92"/>
      <c r="K213" s="92"/>
    </row>
    <row r="214" spans="2:11" ht="15.75" customHeight="1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</row>
    <row r="215" spans="2:11" ht="15.75" customHeight="1" x14ac:dyDescent="0.2">
      <c r="B215" s="92"/>
      <c r="C215" s="92"/>
      <c r="D215" s="92"/>
      <c r="E215" s="92"/>
      <c r="F215" s="92"/>
      <c r="G215" s="92"/>
      <c r="H215" s="92"/>
      <c r="I215" s="92"/>
      <c r="J215" s="92"/>
      <c r="K215" s="92"/>
    </row>
    <row r="216" spans="2:11" ht="15.75" customHeight="1" x14ac:dyDescent="0.2">
      <c r="B216" s="92"/>
      <c r="C216" s="92"/>
      <c r="D216" s="92"/>
      <c r="E216" s="92"/>
      <c r="F216" s="92"/>
      <c r="G216" s="92"/>
      <c r="H216" s="92"/>
      <c r="I216" s="92"/>
      <c r="J216" s="92"/>
      <c r="K216" s="92"/>
    </row>
    <row r="217" spans="2:11" ht="15.75" customHeight="1" x14ac:dyDescent="0.2">
      <c r="B217" s="92"/>
      <c r="C217" s="92"/>
      <c r="D217" s="92"/>
      <c r="E217" s="92"/>
      <c r="F217" s="92"/>
      <c r="G217" s="92"/>
      <c r="H217" s="92"/>
      <c r="I217" s="92"/>
      <c r="J217" s="92"/>
      <c r="K217" s="92"/>
    </row>
    <row r="218" spans="2:11" ht="15.75" customHeight="1" x14ac:dyDescent="0.2">
      <c r="B218" s="92"/>
      <c r="C218" s="92"/>
      <c r="D218" s="92"/>
      <c r="E218" s="92"/>
      <c r="F218" s="92"/>
      <c r="G218" s="92"/>
      <c r="H218" s="92"/>
      <c r="I218" s="92"/>
      <c r="J218" s="92"/>
      <c r="K218" s="92"/>
    </row>
    <row r="219" spans="2:11" ht="15.75" customHeight="1" x14ac:dyDescent="0.2">
      <c r="B219" s="92"/>
      <c r="C219" s="92"/>
      <c r="D219" s="92"/>
      <c r="E219" s="92"/>
      <c r="F219" s="92"/>
      <c r="G219" s="92"/>
      <c r="H219" s="92"/>
      <c r="I219" s="92"/>
      <c r="J219" s="92"/>
      <c r="K219" s="92"/>
    </row>
    <row r="220" spans="2:11" ht="15.75" customHeight="1" x14ac:dyDescent="0.2">
      <c r="B220" s="92"/>
      <c r="C220" s="92"/>
      <c r="D220" s="92"/>
      <c r="E220" s="92"/>
      <c r="F220" s="92"/>
      <c r="G220" s="92"/>
      <c r="H220" s="92"/>
      <c r="I220" s="92"/>
      <c r="J220" s="92"/>
      <c r="K220" s="92"/>
    </row>
    <row r="221" spans="2:11" ht="15.75" customHeight="1" x14ac:dyDescent="0.2">
      <c r="B221" s="92"/>
      <c r="C221" s="92"/>
      <c r="D221" s="92"/>
      <c r="E221" s="92"/>
      <c r="F221" s="92"/>
      <c r="G221" s="92"/>
      <c r="H221" s="92"/>
      <c r="I221" s="92"/>
      <c r="J221" s="92"/>
      <c r="K221" s="92"/>
    </row>
    <row r="222" spans="2:11" ht="15.75" customHeight="1" x14ac:dyDescent="0.2">
      <c r="B222" s="92"/>
      <c r="C222" s="92"/>
      <c r="D222" s="92"/>
      <c r="E222" s="92"/>
      <c r="F222" s="92"/>
      <c r="G222" s="92"/>
      <c r="H222" s="92"/>
      <c r="I222" s="92"/>
      <c r="J222" s="92"/>
      <c r="K222" s="92"/>
    </row>
    <row r="223" spans="2:11" ht="15.75" customHeight="1" x14ac:dyDescent="0.2">
      <c r="B223" s="92"/>
      <c r="C223" s="92"/>
      <c r="D223" s="92"/>
      <c r="E223" s="92"/>
      <c r="F223" s="92"/>
      <c r="G223" s="92"/>
      <c r="H223" s="92"/>
      <c r="I223" s="92"/>
      <c r="J223" s="92"/>
      <c r="K223" s="92"/>
    </row>
    <row r="224" spans="2:11" ht="15.75" customHeight="1" x14ac:dyDescent="0.2">
      <c r="B224" s="92"/>
      <c r="C224" s="92"/>
      <c r="D224" s="92"/>
      <c r="E224" s="92"/>
      <c r="F224" s="92"/>
      <c r="G224" s="92"/>
      <c r="H224" s="92"/>
      <c r="I224" s="92"/>
      <c r="J224" s="92"/>
      <c r="K224" s="92"/>
    </row>
    <row r="225" spans="2:11" ht="15.75" customHeight="1" x14ac:dyDescent="0.2">
      <c r="B225" s="92"/>
      <c r="C225" s="92"/>
      <c r="D225" s="92"/>
      <c r="E225" s="92"/>
      <c r="F225" s="92"/>
      <c r="G225" s="92"/>
      <c r="H225" s="92"/>
      <c r="I225" s="92"/>
      <c r="J225" s="92"/>
      <c r="K225" s="92"/>
    </row>
    <row r="226" spans="2:11" ht="15.75" customHeight="1" x14ac:dyDescent="0.2">
      <c r="B226" s="92"/>
      <c r="C226" s="92"/>
      <c r="D226" s="92"/>
      <c r="E226" s="92"/>
      <c r="F226" s="92"/>
      <c r="G226" s="92"/>
      <c r="H226" s="92"/>
      <c r="I226" s="92"/>
      <c r="J226" s="92"/>
      <c r="K226" s="92"/>
    </row>
    <row r="227" spans="2:11" ht="15.75" customHeight="1" x14ac:dyDescent="0.2">
      <c r="B227" s="92"/>
      <c r="C227" s="92"/>
      <c r="D227" s="92"/>
      <c r="E227" s="92"/>
      <c r="F227" s="92"/>
      <c r="G227" s="92"/>
      <c r="H227" s="92"/>
      <c r="I227" s="92"/>
      <c r="J227" s="92"/>
      <c r="K227" s="92"/>
    </row>
    <row r="228" spans="2:11" ht="15.75" customHeight="1" x14ac:dyDescent="0.2">
      <c r="B228" s="92"/>
      <c r="C228" s="92"/>
      <c r="D228" s="92"/>
      <c r="E228" s="92"/>
      <c r="F228" s="92"/>
      <c r="G228" s="92"/>
      <c r="H228" s="92"/>
      <c r="I228" s="92"/>
      <c r="J228" s="92"/>
      <c r="K228" s="92"/>
    </row>
    <row r="229" spans="2:11" ht="15.75" customHeight="1" x14ac:dyDescent="0.2">
      <c r="B229" s="92"/>
      <c r="C229" s="92"/>
      <c r="D229" s="92"/>
      <c r="E229" s="92"/>
      <c r="F229" s="92"/>
      <c r="G229" s="92"/>
      <c r="H229" s="92"/>
      <c r="I229" s="92"/>
      <c r="J229" s="92"/>
      <c r="K229" s="92"/>
    </row>
    <row r="230" spans="2:11" ht="15.75" customHeight="1" x14ac:dyDescent="0.2">
      <c r="B230" s="92"/>
      <c r="C230" s="92"/>
      <c r="D230" s="92"/>
      <c r="E230" s="92"/>
      <c r="F230" s="92"/>
      <c r="G230" s="92"/>
      <c r="H230" s="92"/>
      <c r="I230" s="92"/>
      <c r="J230" s="92"/>
      <c r="K230" s="92"/>
    </row>
    <row r="231" spans="2:11" ht="15.75" customHeight="1" x14ac:dyDescent="0.2">
      <c r="B231" s="92"/>
      <c r="C231" s="92"/>
      <c r="D231" s="92"/>
      <c r="E231" s="92"/>
      <c r="F231" s="92"/>
      <c r="G231" s="92"/>
      <c r="H231" s="92"/>
      <c r="I231" s="92"/>
      <c r="J231" s="92"/>
      <c r="K231" s="92"/>
    </row>
    <row r="232" spans="2:11" ht="15.75" customHeight="1" x14ac:dyDescent="0.2">
      <c r="B232" s="92"/>
      <c r="C232" s="92"/>
      <c r="D232" s="92"/>
      <c r="E232" s="92"/>
      <c r="F232" s="92"/>
      <c r="G232" s="92"/>
      <c r="H232" s="92"/>
      <c r="I232" s="92"/>
      <c r="J232" s="92"/>
      <c r="K232" s="92"/>
    </row>
    <row r="233" spans="2:11" ht="15.75" customHeight="1" x14ac:dyDescent="0.2">
      <c r="B233" s="92"/>
      <c r="C233" s="92"/>
      <c r="D233" s="92"/>
      <c r="E233" s="92"/>
      <c r="F233" s="92"/>
      <c r="G233" s="92"/>
      <c r="H233" s="92"/>
      <c r="I233" s="92"/>
      <c r="J233" s="92"/>
      <c r="K233" s="92"/>
    </row>
    <row r="234" spans="2:11" ht="15.75" customHeight="1" x14ac:dyDescent="0.2">
      <c r="B234" s="92"/>
      <c r="C234" s="92"/>
      <c r="D234" s="92"/>
      <c r="E234" s="92"/>
      <c r="F234" s="92"/>
      <c r="G234" s="92"/>
      <c r="H234" s="92"/>
      <c r="I234" s="92"/>
      <c r="J234" s="92"/>
      <c r="K234" s="92"/>
    </row>
    <row r="235" spans="2:11" ht="15.75" customHeight="1" x14ac:dyDescent="0.2">
      <c r="B235" s="92"/>
      <c r="C235" s="92"/>
      <c r="D235" s="92"/>
      <c r="E235" s="92"/>
      <c r="F235" s="92"/>
      <c r="G235" s="92"/>
      <c r="H235" s="92"/>
      <c r="I235" s="92"/>
      <c r="J235" s="92"/>
      <c r="K235" s="92"/>
    </row>
    <row r="236" spans="2:11" ht="15.75" customHeight="1" x14ac:dyDescent="0.2">
      <c r="B236" s="92"/>
      <c r="C236" s="92"/>
      <c r="D236" s="92"/>
      <c r="E236" s="92"/>
      <c r="F236" s="92"/>
      <c r="G236" s="92"/>
      <c r="H236" s="92"/>
      <c r="I236" s="92"/>
      <c r="J236" s="92"/>
      <c r="K236" s="92"/>
    </row>
    <row r="237" spans="2:11" ht="15.75" customHeight="1" x14ac:dyDescent="0.2">
      <c r="B237" s="92"/>
      <c r="C237" s="92"/>
      <c r="D237" s="92"/>
      <c r="E237" s="92"/>
      <c r="F237" s="92"/>
      <c r="G237" s="92"/>
      <c r="H237" s="92"/>
      <c r="I237" s="92"/>
      <c r="J237" s="92"/>
      <c r="K237" s="92"/>
    </row>
    <row r="238" spans="2:11" ht="15.75" customHeight="1" x14ac:dyDescent="0.2">
      <c r="B238" s="92"/>
      <c r="C238" s="92"/>
      <c r="D238" s="92"/>
      <c r="E238" s="92"/>
      <c r="F238" s="92"/>
      <c r="G238" s="92"/>
      <c r="H238" s="92"/>
      <c r="I238" s="92"/>
      <c r="J238" s="92"/>
      <c r="K238" s="92"/>
    </row>
    <row r="239" spans="2:11" ht="15.75" customHeight="1" x14ac:dyDescent="0.2">
      <c r="B239" s="92"/>
      <c r="C239" s="92"/>
      <c r="D239" s="92"/>
      <c r="E239" s="92"/>
      <c r="F239" s="92"/>
      <c r="G239" s="92"/>
      <c r="H239" s="92"/>
      <c r="I239" s="92"/>
      <c r="J239" s="92"/>
      <c r="K239" s="92"/>
    </row>
    <row r="240" spans="2:11" ht="15.75" customHeight="1" x14ac:dyDescent="0.2">
      <c r="B240" s="92"/>
      <c r="C240" s="92"/>
      <c r="D240" s="92"/>
      <c r="E240" s="92"/>
      <c r="F240" s="92"/>
      <c r="G240" s="92"/>
      <c r="H240" s="92"/>
      <c r="I240" s="92"/>
      <c r="J240" s="92"/>
      <c r="K240" s="92"/>
    </row>
    <row r="241" spans="2:11" ht="15.75" customHeight="1" x14ac:dyDescent="0.2">
      <c r="B241" s="92"/>
      <c r="C241" s="92"/>
      <c r="D241" s="92"/>
      <c r="E241" s="92"/>
      <c r="F241" s="92"/>
      <c r="G241" s="92"/>
      <c r="H241" s="92"/>
      <c r="I241" s="92"/>
      <c r="J241" s="92"/>
      <c r="K241" s="92"/>
    </row>
    <row r="242" spans="2:11" ht="15.75" customHeight="1" x14ac:dyDescent="0.2">
      <c r="B242" s="92"/>
      <c r="C242" s="92"/>
      <c r="D242" s="92"/>
      <c r="E242" s="92"/>
      <c r="F242" s="92"/>
      <c r="G242" s="92"/>
      <c r="H242" s="92"/>
      <c r="I242" s="92"/>
      <c r="J242" s="92"/>
      <c r="K242" s="92"/>
    </row>
    <row r="243" spans="2:11" ht="15.75" customHeight="1" x14ac:dyDescent="0.2">
      <c r="B243" s="92"/>
      <c r="C243" s="92"/>
      <c r="D243" s="92"/>
      <c r="E243" s="92"/>
      <c r="F243" s="92"/>
      <c r="G243" s="92"/>
      <c r="H243" s="92"/>
      <c r="I243" s="92"/>
      <c r="J243" s="92"/>
      <c r="K243" s="92"/>
    </row>
    <row r="244" spans="2:11" ht="15.75" customHeight="1" x14ac:dyDescent="0.2">
      <c r="B244" s="92"/>
      <c r="C244" s="92"/>
      <c r="D244" s="92"/>
      <c r="E244" s="92"/>
      <c r="F244" s="92"/>
      <c r="G244" s="92"/>
      <c r="H244" s="92"/>
      <c r="I244" s="92"/>
      <c r="J244" s="92"/>
      <c r="K244" s="92"/>
    </row>
    <row r="245" spans="2:11" ht="15.75" customHeight="1" x14ac:dyDescent="0.2">
      <c r="B245" s="92"/>
      <c r="C245" s="92"/>
      <c r="D245" s="92"/>
      <c r="E245" s="92"/>
      <c r="F245" s="92"/>
      <c r="G245" s="92"/>
      <c r="H245" s="92"/>
      <c r="I245" s="92"/>
      <c r="J245" s="92"/>
      <c r="K245" s="92"/>
    </row>
    <row r="246" spans="2:11" ht="15.75" customHeight="1" x14ac:dyDescent="0.2">
      <c r="B246" s="92"/>
      <c r="C246" s="92"/>
      <c r="D246" s="92"/>
      <c r="E246" s="92"/>
      <c r="F246" s="92"/>
      <c r="G246" s="92"/>
      <c r="H246" s="92"/>
      <c r="I246" s="92"/>
      <c r="J246" s="92"/>
      <c r="K246" s="92"/>
    </row>
    <row r="247" spans="2:11" ht="15.75" customHeight="1" x14ac:dyDescent="0.2">
      <c r="B247" s="92"/>
      <c r="C247" s="92"/>
      <c r="D247" s="92"/>
      <c r="E247" s="92"/>
      <c r="F247" s="92"/>
      <c r="G247" s="92"/>
      <c r="H247" s="92"/>
      <c r="I247" s="92"/>
      <c r="J247" s="92"/>
      <c r="K247" s="92"/>
    </row>
    <row r="248" spans="2:11" ht="15.75" customHeight="1" x14ac:dyDescent="0.2">
      <c r="B248" s="92"/>
      <c r="C248" s="92"/>
      <c r="D248" s="92"/>
      <c r="E248" s="92"/>
      <c r="F248" s="92"/>
      <c r="G248" s="92"/>
      <c r="H248" s="92"/>
      <c r="I248" s="92"/>
      <c r="J248" s="92"/>
      <c r="K248" s="92"/>
    </row>
    <row r="249" spans="2:11" ht="15.75" customHeight="1" x14ac:dyDescent="0.2">
      <c r="B249" s="92"/>
      <c r="C249" s="92"/>
      <c r="D249" s="92"/>
      <c r="E249" s="92"/>
      <c r="F249" s="92"/>
      <c r="G249" s="92"/>
      <c r="H249" s="92"/>
      <c r="I249" s="92"/>
      <c r="J249" s="92"/>
      <c r="K249" s="92"/>
    </row>
    <row r="250" spans="2:11" ht="15.75" customHeight="1" x14ac:dyDescent="0.2">
      <c r="B250" s="92"/>
      <c r="C250" s="92"/>
      <c r="D250" s="92"/>
      <c r="E250" s="92"/>
      <c r="F250" s="92"/>
      <c r="G250" s="92"/>
      <c r="H250" s="92"/>
      <c r="I250" s="92"/>
      <c r="J250" s="92"/>
      <c r="K250" s="92"/>
    </row>
    <row r="251" spans="2:11" ht="15.75" customHeight="1" x14ac:dyDescent="0.2">
      <c r="B251" s="92"/>
      <c r="C251" s="92"/>
      <c r="D251" s="92"/>
      <c r="E251" s="92"/>
      <c r="F251" s="92"/>
      <c r="G251" s="92"/>
      <c r="H251" s="92"/>
      <c r="I251" s="92"/>
      <c r="J251" s="92"/>
      <c r="K251" s="92"/>
    </row>
    <row r="252" spans="2:11" ht="15.75" customHeight="1" x14ac:dyDescent="0.2">
      <c r="B252" s="92"/>
      <c r="C252" s="92"/>
      <c r="D252" s="92"/>
      <c r="E252" s="92"/>
      <c r="F252" s="92"/>
      <c r="G252" s="92"/>
      <c r="H252" s="92"/>
      <c r="I252" s="92"/>
      <c r="J252" s="92"/>
      <c r="K252" s="92"/>
    </row>
    <row r="253" spans="2:11" ht="15.75" customHeight="1" x14ac:dyDescent="0.2">
      <c r="B253" s="92"/>
      <c r="C253" s="92"/>
      <c r="D253" s="92"/>
      <c r="E253" s="92"/>
      <c r="F253" s="92"/>
      <c r="G253" s="92"/>
      <c r="H253" s="92"/>
      <c r="I253" s="92"/>
      <c r="J253" s="92"/>
      <c r="K253" s="92"/>
    </row>
    <row r="254" spans="2:11" ht="15.75" customHeight="1" x14ac:dyDescent="0.2">
      <c r="B254" s="92"/>
      <c r="C254" s="92"/>
      <c r="D254" s="92"/>
      <c r="E254" s="92"/>
      <c r="F254" s="92"/>
      <c r="G254" s="92"/>
      <c r="H254" s="92"/>
      <c r="I254" s="92"/>
      <c r="J254" s="92"/>
      <c r="K254" s="92"/>
    </row>
    <row r="255" spans="2:11" ht="15.75" customHeight="1" x14ac:dyDescent="0.2">
      <c r="B255" s="92"/>
      <c r="C255" s="92"/>
      <c r="D255" s="92"/>
      <c r="E255" s="92"/>
      <c r="F255" s="92"/>
      <c r="G255" s="92"/>
      <c r="H255" s="92"/>
      <c r="I255" s="92"/>
      <c r="J255" s="92"/>
      <c r="K255" s="92"/>
    </row>
    <row r="256" spans="2:11" ht="15.75" customHeight="1" x14ac:dyDescent="0.2">
      <c r="B256" s="92"/>
      <c r="C256" s="92"/>
      <c r="D256" s="92"/>
      <c r="E256" s="92"/>
      <c r="F256" s="92"/>
      <c r="G256" s="92"/>
      <c r="H256" s="92"/>
      <c r="I256" s="92"/>
      <c r="J256" s="92"/>
      <c r="K256" s="92"/>
    </row>
    <row r="257" spans="2:11" ht="15.75" customHeight="1" x14ac:dyDescent="0.2">
      <c r="B257" s="92"/>
      <c r="C257" s="92"/>
      <c r="D257" s="92"/>
      <c r="E257" s="92"/>
      <c r="F257" s="92"/>
      <c r="G257" s="92"/>
      <c r="H257" s="92"/>
      <c r="I257" s="92"/>
      <c r="J257" s="92"/>
      <c r="K257" s="92"/>
    </row>
    <row r="258" spans="2:11" ht="15.75" customHeight="1" x14ac:dyDescent="0.2">
      <c r="B258" s="92"/>
      <c r="C258" s="92"/>
      <c r="D258" s="92"/>
      <c r="E258" s="92"/>
      <c r="F258" s="92"/>
      <c r="G258" s="92"/>
      <c r="H258" s="92"/>
      <c r="I258" s="92"/>
      <c r="J258" s="92"/>
      <c r="K258" s="92"/>
    </row>
    <row r="259" spans="2:11" ht="15.75" customHeight="1" x14ac:dyDescent="0.2">
      <c r="B259" s="92"/>
      <c r="C259" s="92"/>
      <c r="D259" s="92"/>
      <c r="E259" s="92"/>
      <c r="F259" s="92"/>
      <c r="G259" s="92"/>
      <c r="H259" s="92"/>
      <c r="I259" s="92"/>
      <c r="J259" s="92"/>
      <c r="K259" s="92"/>
    </row>
    <row r="260" spans="2:11" ht="15.75" customHeight="1" x14ac:dyDescent="0.2">
      <c r="B260" s="92"/>
      <c r="C260" s="92"/>
      <c r="D260" s="92"/>
      <c r="E260" s="92"/>
      <c r="F260" s="92"/>
      <c r="G260" s="92"/>
      <c r="H260" s="92"/>
      <c r="I260" s="92"/>
      <c r="J260" s="92"/>
      <c r="K260" s="92"/>
    </row>
    <row r="261" spans="2:11" ht="15.75" customHeight="1" x14ac:dyDescent="0.2">
      <c r="B261" s="92"/>
      <c r="C261" s="92"/>
      <c r="D261" s="92"/>
      <c r="E261" s="92"/>
      <c r="F261" s="92"/>
      <c r="G261" s="92"/>
      <c r="H261" s="92"/>
      <c r="I261" s="92"/>
      <c r="J261" s="92"/>
      <c r="K261" s="92"/>
    </row>
    <row r="262" spans="2:11" ht="15.75" customHeight="1" x14ac:dyDescent="0.2">
      <c r="B262" s="92"/>
      <c r="C262" s="92"/>
      <c r="D262" s="92"/>
      <c r="E262" s="92"/>
      <c r="F262" s="92"/>
      <c r="G262" s="92"/>
      <c r="H262" s="92"/>
      <c r="I262" s="92"/>
      <c r="J262" s="92"/>
      <c r="K262" s="92"/>
    </row>
    <row r="263" spans="2:11" ht="15.75" customHeight="1" x14ac:dyDescent="0.2">
      <c r="B263" s="92"/>
      <c r="C263" s="92"/>
      <c r="D263" s="92"/>
      <c r="E263" s="92"/>
      <c r="F263" s="92"/>
      <c r="G263" s="92"/>
      <c r="H263" s="92"/>
      <c r="I263" s="92"/>
      <c r="J263" s="92"/>
      <c r="K263" s="92"/>
    </row>
    <row r="264" spans="2:11" ht="15.75" customHeight="1" x14ac:dyDescent="0.2">
      <c r="B264" s="92"/>
      <c r="C264" s="92"/>
      <c r="D264" s="92"/>
      <c r="E264" s="92"/>
      <c r="F264" s="92"/>
      <c r="G264" s="92"/>
      <c r="H264" s="92"/>
      <c r="I264" s="92"/>
      <c r="J264" s="92"/>
      <c r="K264" s="92"/>
    </row>
    <row r="265" spans="2:11" ht="15.75" customHeight="1" x14ac:dyDescent="0.2">
      <c r="B265" s="92"/>
      <c r="C265" s="92"/>
      <c r="D265" s="92"/>
      <c r="E265" s="92"/>
      <c r="F265" s="92"/>
      <c r="G265" s="92"/>
      <c r="H265" s="92"/>
      <c r="I265" s="92"/>
      <c r="J265" s="92"/>
      <c r="K265" s="92"/>
    </row>
    <row r="266" spans="2:11" ht="15.75" customHeight="1" x14ac:dyDescent="0.2">
      <c r="B266" s="92"/>
      <c r="C266" s="92"/>
      <c r="D266" s="92"/>
      <c r="E266" s="92"/>
      <c r="F266" s="92"/>
      <c r="G266" s="92"/>
      <c r="H266" s="92"/>
      <c r="I266" s="92"/>
      <c r="J266" s="92"/>
      <c r="K266" s="92"/>
    </row>
    <row r="267" spans="2:11" ht="15.75" customHeight="1" x14ac:dyDescent="0.2">
      <c r="B267" s="92"/>
      <c r="C267" s="92"/>
      <c r="D267" s="92"/>
      <c r="E267" s="92"/>
      <c r="F267" s="92"/>
      <c r="G267" s="92"/>
      <c r="H267" s="92"/>
      <c r="I267" s="92"/>
      <c r="J267" s="92"/>
      <c r="K267" s="92"/>
    </row>
    <row r="268" spans="2:11" ht="15.75" customHeight="1" x14ac:dyDescent="0.2">
      <c r="B268" s="92"/>
      <c r="C268" s="92"/>
      <c r="D268" s="92"/>
      <c r="E268" s="92"/>
      <c r="F268" s="92"/>
      <c r="G268" s="92"/>
      <c r="H268" s="92"/>
      <c r="I268" s="92"/>
      <c r="J268" s="92"/>
      <c r="K268" s="92"/>
    </row>
    <row r="269" spans="2:11" ht="15.75" customHeight="1" x14ac:dyDescent="0.2">
      <c r="B269" s="92"/>
      <c r="C269" s="92"/>
      <c r="D269" s="92"/>
      <c r="E269" s="92"/>
      <c r="F269" s="92"/>
      <c r="G269" s="92"/>
      <c r="H269" s="92"/>
      <c r="I269" s="92"/>
      <c r="J269" s="92"/>
      <c r="K269" s="92"/>
    </row>
    <row r="270" spans="2:11" ht="15.75" customHeight="1" x14ac:dyDescent="0.2">
      <c r="B270" s="92"/>
      <c r="C270" s="92"/>
      <c r="D270" s="92"/>
      <c r="E270" s="92"/>
      <c r="F270" s="92"/>
      <c r="G270" s="92"/>
      <c r="H270" s="92"/>
      <c r="I270" s="92"/>
      <c r="J270" s="92"/>
      <c r="K270" s="92"/>
    </row>
    <row r="271" spans="2:11" ht="15.75" customHeight="1" x14ac:dyDescent="0.2">
      <c r="B271" s="92"/>
      <c r="C271" s="92"/>
      <c r="D271" s="92"/>
      <c r="E271" s="92"/>
      <c r="F271" s="92"/>
      <c r="G271" s="92"/>
      <c r="H271" s="92"/>
      <c r="I271" s="92"/>
      <c r="J271" s="92"/>
      <c r="K271" s="92"/>
    </row>
    <row r="272" spans="2:11" ht="15.75" customHeight="1" x14ac:dyDescent="0.2">
      <c r="B272" s="92"/>
      <c r="C272" s="92"/>
      <c r="D272" s="92"/>
      <c r="E272" s="92"/>
      <c r="F272" s="92"/>
      <c r="G272" s="92"/>
      <c r="H272" s="92"/>
      <c r="I272" s="92"/>
      <c r="J272" s="92"/>
      <c r="K272" s="92"/>
    </row>
    <row r="273" spans="2:11" ht="15.75" customHeight="1" x14ac:dyDescent="0.2">
      <c r="B273" s="92"/>
      <c r="C273" s="92"/>
      <c r="D273" s="92"/>
      <c r="E273" s="92"/>
      <c r="F273" s="92"/>
      <c r="G273" s="92"/>
      <c r="H273" s="92"/>
      <c r="I273" s="92"/>
      <c r="J273" s="92"/>
      <c r="K273" s="92"/>
    </row>
    <row r="274" spans="2:11" ht="15.75" customHeight="1" x14ac:dyDescent="0.2">
      <c r="B274" s="92"/>
      <c r="C274" s="92"/>
      <c r="D274" s="92"/>
      <c r="E274" s="92"/>
      <c r="F274" s="92"/>
      <c r="G274" s="92"/>
      <c r="H274" s="92"/>
      <c r="I274" s="92"/>
      <c r="J274" s="92"/>
      <c r="K274" s="92"/>
    </row>
    <row r="275" spans="2:11" ht="15.75" customHeight="1" x14ac:dyDescent="0.2">
      <c r="B275" s="92"/>
      <c r="C275" s="92"/>
      <c r="D275" s="92"/>
      <c r="E275" s="92"/>
      <c r="F275" s="92"/>
      <c r="G275" s="92"/>
      <c r="H275" s="92"/>
      <c r="I275" s="92"/>
      <c r="J275" s="92"/>
      <c r="K275" s="92"/>
    </row>
    <row r="276" spans="2:11" ht="15.75" customHeight="1" x14ac:dyDescent="0.2">
      <c r="B276" s="92"/>
      <c r="C276" s="92"/>
      <c r="D276" s="92"/>
      <c r="E276" s="92"/>
      <c r="F276" s="92"/>
      <c r="G276" s="92"/>
      <c r="H276" s="92"/>
      <c r="I276" s="92"/>
      <c r="J276" s="92"/>
      <c r="K276" s="92"/>
    </row>
    <row r="277" spans="2:11" ht="15.75" customHeight="1" x14ac:dyDescent="0.2">
      <c r="B277" s="92"/>
      <c r="C277" s="92"/>
      <c r="D277" s="92"/>
      <c r="E277" s="92"/>
      <c r="F277" s="92"/>
      <c r="G277" s="92"/>
      <c r="H277" s="92"/>
      <c r="I277" s="92"/>
      <c r="J277" s="92"/>
      <c r="K277" s="92"/>
    </row>
    <row r="278" spans="2:11" ht="15.75" customHeight="1" x14ac:dyDescent="0.2">
      <c r="B278" s="92"/>
      <c r="C278" s="92"/>
      <c r="D278" s="92"/>
      <c r="E278" s="92"/>
      <c r="F278" s="92"/>
      <c r="G278" s="92"/>
      <c r="H278" s="92"/>
      <c r="I278" s="92"/>
      <c r="J278" s="92"/>
      <c r="K278" s="92"/>
    </row>
    <row r="279" spans="2:11" ht="15.75" customHeight="1" x14ac:dyDescent="0.2">
      <c r="B279" s="92"/>
      <c r="C279" s="92"/>
      <c r="D279" s="92"/>
      <c r="E279" s="92"/>
      <c r="F279" s="92"/>
      <c r="G279" s="92"/>
      <c r="H279" s="92"/>
      <c r="I279" s="92"/>
      <c r="J279" s="92"/>
      <c r="K279" s="92"/>
    </row>
    <row r="280" spans="2:11" ht="15.75" customHeight="1" x14ac:dyDescent="0.2">
      <c r="B280" s="92"/>
      <c r="C280" s="92"/>
      <c r="D280" s="92"/>
      <c r="E280" s="92"/>
      <c r="F280" s="92"/>
      <c r="G280" s="92"/>
      <c r="H280" s="92"/>
      <c r="I280" s="92"/>
      <c r="J280" s="92"/>
      <c r="K280" s="92"/>
    </row>
    <row r="281" spans="2:11" ht="15.75" customHeight="1" x14ac:dyDescent="0.2">
      <c r="B281" s="92"/>
      <c r="C281" s="92"/>
      <c r="D281" s="92"/>
      <c r="E281" s="92"/>
      <c r="F281" s="92"/>
      <c r="G281" s="92"/>
      <c r="H281" s="92"/>
      <c r="I281" s="92"/>
      <c r="J281" s="92"/>
      <c r="K281" s="92"/>
    </row>
    <row r="282" spans="2:11" ht="15.75" customHeight="1" x14ac:dyDescent="0.2">
      <c r="B282" s="92"/>
      <c r="C282" s="92"/>
      <c r="D282" s="92"/>
      <c r="E282" s="92"/>
      <c r="F282" s="92"/>
      <c r="G282" s="92"/>
      <c r="H282" s="92"/>
      <c r="I282" s="92"/>
      <c r="J282" s="92"/>
      <c r="K282" s="92"/>
    </row>
    <row r="283" spans="2:11" ht="15.75" customHeight="1" x14ac:dyDescent="0.2">
      <c r="B283" s="92"/>
      <c r="C283" s="92"/>
      <c r="D283" s="92"/>
      <c r="E283" s="92"/>
      <c r="F283" s="92"/>
      <c r="G283" s="92"/>
      <c r="H283" s="92"/>
      <c r="I283" s="92"/>
      <c r="J283" s="92"/>
      <c r="K283" s="92"/>
    </row>
    <row r="284" spans="2:11" ht="15.75" customHeight="1" x14ac:dyDescent="0.2">
      <c r="B284" s="92"/>
      <c r="C284" s="92"/>
      <c r="D284" s="92"/>
      <c r="E284" s="92"/>
      <c r="F284" s="92"/>
      <c r="G284" s="92"/>
      <c r="H284" s="92"/>
      <c r="I284" s="92"/>
      <c r="J284" s="92"/>
      <c r="K284" s="92"/>
    </row>
    <row r="285" spans="2:11" ht="15.75" customHeight="1" x14ac:dyDescent="0.2">
      <c r="B285" s="92"/>
      <c r="C285" s="92"/>
      <c r="D285" s="92"/>
      <c r="E285" s="92"/>
      <c r="F285" s="92"/>
      <c r="G285" s="92"/>
      <c r="H285" s="92"/>
      <c r="I285" s="92"/>
      <c r="J285" s="92"/>
      <c r="K285" s="92"/>
    </row>
    <row r="286" spans="2:11" ht="15.75" customHeight="1" x14ac:dyDescent="0.2">
      <c r="B286" s="92"/>
      <c r="C286" s="92"/>
      <c r="D286" s="92"/>
      <c r="E286" s="92"/>
      <c r="F286" s="92"/>
      <c r="G286" s="92"/>
      <c r="H286" s="92"/>
      <c r="I286" s="92"/>
      <c r="J286" s="92"/>
      <c r="K286" s="92"/>
    </row>
    <row r="287" spans="2:11" ht="15.75" customHeight="1" x14ac:dyDescent="0.2">
      <c r="B287" s="92"/>
      <c r="C287" s="92"/>
      <c r="D287" s="92"/>
      <c r="E287" s="92"/>
      <c r="F287" s="92"/>
      <c r="G287" s="92"/>
      <c r="H287" s="92"/>
      <c r="I287" s="92"/>
      <c r="J287" s="92"/>
      <c r="K287" s="92"/>
    </row>
    <row r="288" spans="2:11" ht="15.75" customHeight="1" x14ac:dyDescent="0.2">
      <c r="B288" s="92"/>
      <c r="C288" s="92"/>
      <c r="D288" s="92"/>
      <c r="E288" s="92"/>
      <c r="F288" s="92"/>
      <c r="G288" s="92"/>
      <c r="H288" s="92"/>
      <c r="I288" s="92"/>
      <c r="J288" s="92"/>
      <c r="K288" s="92"/>
    </row>
    <row r="289" spans="2:11" ht="15.75" customHeight="1" x14ac:dyDescent="0.2">
      <c r="B289" s="92"/>
      <c r="C289" s="92"/>
      <c r="D289" s="92"/>
      <c r="E289" s="92"/>
      <c r="F289" s="92"/>
      <c r="G289" s="92"/>
      <c r="H289" s="92"/>
      <c r="I289" s="92"/>
      <c r="J289" s="92"/>
      <c r="K289" s="92"/>
    </row>
    <row r="290" spans="2:11" ht="15.75" customHeight="1" x14ac:dyDescent="0.2">
      <c r="B290" s="92"/>
      <c r="C290" s="92"/>
      <c r="D290" s="92"/>
      <c r="E290" s="92"/>
      <c r="F290" s="92"/>
      <c r="G290" s="92"/>
      <c r="H290" s="92"/>
      <c r="I290" s="92"/>
      <c r="J290" s="92"/>
      <c r="K290" s="92"/>
    </row>
    <row r="291" spans="2:11" ht="15.75" customHeight="1" x14ac:dyDescent="0.2">
      <c r="B291" s="92"/>
      <c r="C291" s="92"/>
      <c r="D291" s="92"/>
      <c r="E291" s="92"/>
      <c r="F291" s="92"/>
      <c r="G291" s="92"/>
      <c r="H291" s="92"/>
      <c r="I291" s="92"/>
      <c r="J291" s="92"/>
      <c r="K291" s="92"/>
    </row>
    <row r="292" spans="2:11" ht="15.75" customHeight="1" x14ac:dyDescent="0.2">
      <c r="B292" s="92"/>
      <c r="C292" s="92"/>
      <c r="D292" s="92"/>
      <c r="E292" s="92"/>
      <c r="F292" s="92"/>
      <c r="G292" s="92"/>
      <c r="H292" s="92"/>
      <c r="I292" s="92"/>
      <c r="J292" s="92"/>
      <c r="K292" s="92"/>
    </row>
    <row r="293" spans="2:11" ht="15.75" customHeight="1" x14ac:dyDescent="0.2">
      <c r="B293" s="92"/>
      <c r="C293" s="92"/>
      <c r="D293" s="92"/>
      <c r="E293" s="92"/>
      <c r="F293" s="92"/>
      <c r="G293" s="92"/>
      <c r="H293" s="92"/>
      <c r="I293" s="92"/>
      <c r="J293" s="92"/>
      <c r="K293" s="92"/>
    </row>
    <row r="294" spans="2:11" ht="15.75" customHeight="1" x14ac:dyDescent="0.2">
      <c r="B294" s="92"/>
      <c r="C294" s="92"/>
      <c r="D294" s="92"/>
      <c r="E294" s="92"/>
      <c r="F294" s="92"/>
      <c r="G294" s="92"/>
      <c r="H294" s="92"/>
      <c r="I294" s="92"/>
      <c r="J294" s="92"/>
      <c r="K294" s="92"/>
    </row>
    <row r="295" spans="2:11" ht="15.75" customHeight="1" x14ac:dyDescent="0.2">
      <c r="B295" s="92"/>
      <c r="C295" s="92"/>
      <c r="D295" s="92"/>
      <c r="E295" s="92"/>
      <c r="F295" s="92"/>
      <c r="G295" s="92"/>
      <c r="H295" s="92"/>
      <c r="I295" s="92"/>
      <c r="J295" s="92"/>
      <c r="K295" s="92"/>
    </row>
    <row r="296" spans="2:11" ht="15.75" customHeight="1" x14ac:dyDescent="0.2">
      <c r="B296" s="92"/>
      <c r="C296" s="92"/>
      <c r="D296" s="92"/>
      <c r="E296" s="92"/>
      <c r="F296" s="92"/>
      <c r="G296" s="92"/>
      <c r="H296" s="92"/>
      <c r="I296" s="92"/>
      <c r="J296" s="92"/>
      <c r="K296" s="92"/>
    </row>
    <row r="297" spans="2:11" ht="15.75" customHeight="1" x14ac:dyDescent="0.2">
      <c r="B297" s="92"/>
      <c r="C297" s="92"/>
      <c r="D297" s="92"/>
      <c r="E297" s="92"/>
      <c r="F297" s="92"/>
      <c r="G297" s="92"/>
      <c r="H297" s="92"/>
      <c r="I297" s="92"/>
      <c r="J297" s="92"/>
      <c r="K297" s="92"/>
    </row>
    <row r="298" spans="2:11" ht="15.75" customHeight="1" x14ac:dyDescent="0.2">
      <c r="B298" s="92"/>
      <c r="C298" s="92"/>
      <c r="D298" s="92"/>
      <c r="E298" s="92"/>
      <c r="F298" s="92"/>
      <c r="G298" s="92"/>
      <c r="H298" s="92"/>
      <c r="I298" s="92"/>
      <c r="J298" s="92"/>
      <c r="K298" s="92"/>
    </row>
    <row r="299" spans="2:11" ht="15.75" customHeight="1" x14ac:dyDescent="0.2">
      <c r="B299" s="92"/>
      <c r="C299" s="92"/>
      <c r="D299" s="92"/>
      <c r="E299" s="92"/>
      <c r="F299" s="92"/>
      <c r="G299" s="92"/>
      <c r="H299" s="92"/>
      <c r="I299" s="92"/>
      <c r="J299" s="92"/>
      <c r="K299" s="92"/>
    </row>
    <row r="300" spans="2:11" ht="15.75" customHeight="1" x14ac:dyDescent="0.2">
      <c r="B300" s="92"/>
      <c r="C300" s="92"/>
      <c r="D300" s="92"/>
      <c r="E300" s="92"/>
      <c r="F300" s="92"/>
      <c r="G300" s="92"/>
      <c r="H300" s="92"/>
      <c r="I300" s="92"/>
      <c r="J300" s="92"/>
      <c r="K300" s="92"/>
    </row>
    <row r="301" spans="2:11" ht="15.75" customHeight="1" x14ac:dyDescent="0.2">
      <c r="B301" s="92"/>
      <c r="C301" s="92"/>
      <c r="D301" s="92"/>
      <c r="E301" s="92"/>
      <c r="F301" s="92"/>
      <c r="G301" s="92"/>
      <c r="H301" s="92"/>
      <c r="I301" s="92"/>
      <c r="J301" s="92"/>
      <c r="K301" s="92"/>
    </row>
    <row r="302" spans="2:11" ht="15.75" customHeight="1" x14ac:dyDescent="0.2">
      <c r="B302" s="92"/>
      <c r="C302" s="92"/>
      <c r="D302" s="92"/>
      <c r="E302" s="92"/>
      <c r="F302" s="92"/>
      <c r="G302" s="92"/>
      <c r="H302" s="92"/>
      <c r="I302" s="92"/>
      <c r="J302" s="92"/>
      <c r="K302" s="92"/>
    </row>
    <row r="303" spans="2:11" ht="15.75" customHeight="1" x14ac:dyDescent="0.2">
      <c r="B303" s="92"/>
      <c r="C303" s="92"/>
      <c r="D303" s="92"/>
      <c r="E303" s="92"/>
      <c r="F303" s="92"/>
      <c r="G303" s="92"/>
      <c r="H303" s="92"/>
      <c r="I303" s="92"/>
      <c r="J303" s="92"/>
      <c r="K303" s="92"/>
    </row>
    <row r="304" spans="2:11" ht="15.75" customHeight="1" x14ac:dyDescent="0.2">
      <c r="B304" s="92"/>
      <c r="C304" s="92"/>
      <c r="D304" s="92"/>
      <c r="E304" s="92"/>
      <c r="F304" s="92"/>
      <c r="G304" s="92"/>
      <c r="H304" s="92"/>
      <c r="I304" s="92"/>
      <c r="J304" s="92"/>
      <c r="K304" s="92"/>
    </row>
    <row r="305" spans="2:11" ht="15.75" customHeight="1" x14ac:dyDescent="0.2">
      <c r="B305" s="92"/>
      <c r="C305" s="92"/>
      <c r="D305" s="92"/>
      <c r="E305" s="92"/>
      <c r="F305" s="92"/>
      <c r="G305" s="92"/>
      <c r="H305" s="92"/>
      <c r="I305" s="92"/>
      <c r="J305" s="92"/>
      <c r="K305" s="92"/>
    </row>
    <row r="306" spans="2:11" ht="15.75" customHeight="1" x14ac:dyDescent="0.2">
      <c r="B306" s="92"/>
      <c r="C306" s="92"/>
      <c r="D306" s="92"/>
      <c r="E306" s="92"/>
      <c r="F306" s="92"/>
      <c r="G306" s="92"/>
      <c r="H306" s="92"/>
      <c r="I306" s="92"/>
      <c r="J306" s="92"/>
      <c r="K306" s="92"/>
    </row>
    <row r="307" spans="2:11" ht="15.75" customHeight="1" x14ac:dyDescent="0.2">
      <c r="B307" s="92"/>
      <c r="C307" s="92"/>
      <c r="D307" s="92"/>
      <c r="E307" s="92"/>
      <c r="F307" s="92"/>
      <c r="G307" s="92"/>
      <c r="H307" s="92"/>
      <c r="I307" s="92"/>
      <c r="J307" s="92"/>
      <c r="K307" s="92"/>
    </row>
    <row r="308" spans="2:11" ht="15.75" customHeight="1" x14ac:dyDescent="0.2">
      <c r="B308" s="92"/>
      <c r="C308" s="92"/>
      <c r="D308" s="92"/>
      <c r="E308" s="92"/>
      <c r="F308" s="92"/>
      <c r="G308" s="92"/>
      <c r="H308" s="92"/>
      <c r="I308" s="92"/>
      <c r="J308" s="92"/>
      <c r="K308" s="92"/>
    </row>
    <row r="309" spans="2:11" ht="15.75" customHeight="1" x14ac:dyDescent="0.2">
      <c r="B309" s="92"/>
      <c r="C309" s="92"/>
      <c r="D309" s="92"/>
      <c r="E309" s="92"/>
      <c r="F309" s="92"/>
      <c r="G309" s="92"/>
      <c r="H309" s="92"/>
      <c r="I309" s="92"/>
      <c r="J309" s="92"/>
      <c r="K309" s="92"/>
    </row>
    <row r="310" spans="2:11" ht="15.75" customHeight="1" x14ac:dyDescent="0.2">
      <c r="B310" s="92"/>
      <c r="C310" s="92"/>
      <c r="D310" s="92"/>
      <c r="E310" s="92"/>
      <c r="F310" s="92"/>
      <c r="G310" s="92"/>
      <c r="H310" s="92"/>
      <c r="I310" s="92"/>
      <c r="J310" s="92"/>
      <c r="K310" s="92"/>
    </row>
    <row r="311" spans="2:11" ht="15.75" customHeight="1" x14ac:dyDescent="0.2">
      <c r="B311" s="92"/>
      <c r="C311" s="92"/>
      <c r="D311" s="92"/>
      <c r="E311" s="92"/>
      <c r="F311" s="92"/>
      <c r="G311" s="92"/>
      <c r="H311" s="92"/>
      <c r="I311" s="92"/>
      <c r="J311" s="92"/>
      <c r="K311" s="92"/>
    </row>
    <row r="312" spans="2:11" ht="15.75" customHeight="1" x14ac:dyDescent="0.2">
      <c r="B312" s="92"/>
      <c r="C312" s="92"/>
      <c r="D312" s="92"/>
      <c r="E312" s="92"/>
      <c r="F312" s="92"/>
      <c r="G312" s="92"/>
      <c r="H312" s="92"/>
      <c r="I312" s="92"/>
      <c r="J312" s="92"/>
      <c r="K312" s="92"/>
    </row>
    <row r="313" spans="2:11" ht="15.75" customHeight="1" x14ac:dyDescent="0.2">
      <c r="B313" s="92"/>
      <c r="C313" s="92"/>
      <c r="D313" s="92"/>
      <c r="E313" s="92"/>
      <c r="F313" s="92"/>
      <c r="G313" s="92"/>
      <c r="H313" s="92"/>
      <c r="I313" s="92"/>
      <c r="J313" s="92"/>
      <c r="K313" s="92"/>
    </row>
    <row r="314" spans="2:11" ht="15.75" customHeight="1" x14ac:dyDescent="0.2">
      <c r="B314" s="92"/>
      <c r="C314" s="92"/>
      <c r="D314" s="92"/>
      <c r="E314" s="92"/>
      <c r="F314" s="92"/>
      <c r="G314" s="92"/>
      <c r="H314" s="92"/>
      <c r="I314" s="92"/>
      <c r="J314" s="92"/>
      <c r="K314" s="92"/>
    </row>
    <row r="315" spans="2:11" ht="15.75" customHeight="1" x14ac:dyDescent="0.2">
      <c r="B315" s="92"/>
      <c r="C315" s="92"/>
      <c r="D315" s="92"/>
      <c r="E315" s="92"/>
      <c r="F315" s="92"/>
      <c r="G315" s="92"/>
      <c r="H315" s="92"/>
      <c r="I315" s="92"/>
      <c r="J315" s="92"/>
      <c r="K315" s="92"/>
    </row>
    <row r="316" spans="2:11" ht="15.75" customHeight="1" x14ac:dyDescent="0.2">
      <c r="B316" s="92"/>
      <c r="C316" s="92"/>
      <c r="D316" s="92"/>
      <c r="E316" s="92"/>
      <c r="F316" s="92"/>
      <c r="G316" s="92"/>
      <c r="H316" s="92"/>
      <c r="I316" s="92"/>
      <c r="J316" s="92"/>
      <c r="K316" s="92"/>
    </row>
    <row r="317" spans="2:11" ht="15.75" customHeight="1" x14ac:dyDescent="0.2">
      <c r="B317" s="92"/>
      <c r="C317" s="92"/>
      <c r="D317" s="92"/>
      <c r="E317" s="92"/>
      <c r="F317" s="92"/>
      <c r="G317" s="92"/>
      <c r="H317" s="92"/>
      <c r="I317" s="92"/>
      <c r="J317" s="92"/>
      <c r="K317" s="92"/>
    </row>
    <row r="318" spans="2:11" ht="15.75" customHeight="1" x14ac:dyDescent="0.2">
      <c r="B318" s="92"/>
      <c r="C318" s="92"/>
      <c r="D318" s="92"/>
      <c r="E318" s="92"/>
      <c r="F318" s="92"/>
      <c r="G318" s="92"/>
      <c r="H318" s="92"/>
      <c r="I318" s="92"/>
      <c r="J318" s="92"/>
      <c r="K318" s="92"/>
    </row>
    <row r="319" spans="2:11" ht="15.75" customHeight="1" x14ac:dyDescent="0.2">
      <c r="B319" s="92"/>
      <c r="C319" s="92"/>
      <c r="D319" s="92"/>
      <c r="E319" s="92"/>
      <c r="F319" s="92"/>
      <c r="G319" s="92"/>
      <c r="H319" s="92"/>
      <c r="I319" s="92"/>
      <c r="J319" s="92"/>
      <c r="K319" s="92"/>
    </row>
    <row r="320" spans="2:11" ht="15.75" customHeight="1" x14ac:dyDescent="0.2">
      <c r="B320" s="92"/>
      <c r="C320" s="92"/>
      <c r="D320" s="92"/>
      <c r="E320" s="92"/>
      <c r="F320" s="92"/>
      <c r="G320" s="92"/>
      <c r="H320" s="92"/>
      <c r="I320" s="92"/>
      <c r="J320" s="92"/>
      <c r="K320" s="92"/>
    </row>
    <row r="321" spans="2:11" ht="15.75" customHeight="1" x14ac:dyDescent="0.2">
      <c r="B321" s="92"/>
      <c r="C321" s="92"/>
      <c r="D321" s="92"/>
      <c r="E321" s="92"/>
      <c r="F321" s="92"/>
      <c r="G321" s="92"/>
      <c r="H321" s="92"/>
      <c r="I321" s="92"/>
      <c r="J321" s="92"/>
      <c r="K321" s="92"/>
    </row>
    <row r="322" spans="2:11" ht="15.75" customHeight="1" x14ac:dyDescent="0.2">
      <c r="B322" s="92"/>
      <c r="C322" s="92"/>
      <c r="D322" s="92"/>
      <c r="E322" s="92"/>
      <c r="F322" s="92"/>
      <c r="G322" s="92"/>
      <c r="H322" s="92"/>
      <c r="I322" s="92"/>
      <c r="J322" s="92"/>
      <c r="K322" s="92"/>
    </row>
    <row r="323" spans="2:11" ht="15.75" customHeight="1" x14ac:dyDescent="0.2">
      <c r="B323" s="92"/>
      <c r="C323" s="92"/>
      <c r="D323" s="92"/>
      <c r="E323" s="92"/>
      <c r="F323" s="92"/>
      <c r="G323" s="92"/>
      <c r="H323" s="92"/>
      <c r="I323" s="92"/>
      <c r="J323" s="92"/>
      <c r="K323" s="92"/>
    </row>
    <row r="324" spans="2:11" ht="15.75" customHeight="1" x14ac:dyDescent="0.2">
      <c r="B324" s="92"/>
      <c r="C324" s="92"/>
      <c r="D324" s="92"/>
      <c r="E324" s="92"/>
      <c r="F324" s="92"/>
      <c r="G324" s="92"/>
      <c r="H324" s="92"/>
      <c r="I324" s="92"/>
      <c r="J324" s="92"/>
      <c r="K324" s="92"/>
    </row>
    <row r="325" spans="2:11" ht="15.75" customHeight="1" x14ac:dyDescent="0.2">
      <c r="B325" s="92"/>
      <c r="C325" s="92"/>
      <c r="D325" s="92"/>
      <c r="E325" s="92"/>
      <c r="F325" s="92"/>
      <c r="G325" s="92"/>
      <c r="H325" s="92"/>
      <c r="I325" s="92"/>
      <c r="J325" s="92"/>
      <c r="K325" s="92"/>
    </row>
    <row r="326" spans="2:11" ht="15.75" customHeight="1" x14ac:dyDescent="0.2">
      <c r="B326" s="92"/>
      <c r="C326" s="92"/>
      <c r="D326" s="92"/>
      <c r="E326" s="92"/>
      <c r="F326" s="92"/>
      <c r="G326" s="92"/>
      <c r="H326" s="92"/>
      <c r="I326" s="92"/>
      <c r="J326" s="92"/>
      <c r="K326" s="92"/>
    </row>
    <row r="327" spans="2:11" ht="15.75" customHeight="1" x14ac:dyDescent="0.2">
      <c r="B327" s="92"/>
      <c r="C327" s="92"/>
      <c r="D327" s="92"/>
      <c r="E327" s="92"/>
      <c r="F327" s="92"/>
      <c r="G327" s="92"/>
      <c r="H327" s="92"/>
      <c r="I327" s="92"/>
      <c r="J327" s="92"/>
      <c r="K327" s="92"/>
    </row>
    <row r="328" spans="2:11" ht="15.75" customHeight="1" x14ac:dyDescent="0.2">
      <c r="B328" s="92"/>
      <c r="C328" s="92"/>
      <c r="D328" s="92"/>
      <c r="E328" s="92"/>
      <c r="F328" s="92"/>
      <c r="G328" s="92"/>
      <c r="H328" s="92"/>
      <c r="I328" s="92"/>
      <c r="J328" s="92"/>
      <c r="K328" s="92"/>
    </row>
    <row r="329" spans="2:11" ht="15.75" customHeight="1" x14ac:dyDescent="0.2">
      <c r="B329" s="92"/>
      <c r="C329" s="92"/>
      <c r="D329" s="92"/>
      <c r="E329" s="92"/>
      <c r="F329" s="92"/>
      <c r="G329" s="92"/>
      <c r="H329" s="92"/>
      <c r="I329" s="92"/>
      <c r="J329" s="92"/>
      <c r="K329" s="92"/>
    </row>
    <row r="330" spans="2:11" ht="15.75" customHeight="1" x14ac:dyDescent="0.2">
      <c r="B330" s="92"/>
      <c r="C330" s="92"/>
      <c r="D330" s="92"/>
      <c r="E330" s="92"/>
      <c r="F330" s="92"/>
      <c r="G330" s="92"/>
      <c r="H330" s="92"/>
      <c r="I330" s="92"/>
      <c r="J330" s="92"/>
      <c r="K330" s="92"/>
    </row>
    <row r="331" spans="2:11" ht="15.75" customHeight="1" x14ac:dyDescent="0.2">
      <c r="B331" s="92"/>
      <c r="C331" s="92"/>
      <c r="D331" s="92"/>
      <c r="E331" s="92"/>
      <c r="F331" s="92"/>
      <c r="G331" s="92"/>
      <c r="H331" s="92"/>
      <c r="I331" s="92"/>
      <c r="J331" s="92"/>
      <c r="K331" s="92"/>
    </row>
    <row r="332" spans="2:11" ht="15.75" customHeight="1" x14ac:dyDescent="0.2">
      <c r="B332" s="92"/>
      <c r="C332" s="92"/>
      <c r="D332" s="92"/>
      <c r="E332" s="92"/>
      <c r="F332" s="92"/>
      <c r="G332" s="92"/>
      <c r="H332" s="92"/>
      <c r="I332" s="92"/>
      <c r="J332" s="92"/>
      <c r="K332" s="92"/>
    </row>
    <row r="333" spans="2:11" ht="15.75" customHeight="1" x14ac:dyDescent="0.2">
      <c r="B333" s="92"/>
      <c r="C333" s="92"/>
      <c r="D333" s="92"/>
      <c r="E333" s="92"/>
      <c r="F333" s="92"/>
      <c r="G333" s="92"/>
      <c r="H333" s="92"/>
      <c r="I333" s="92"/>
      <c r="J333" s="92"/>
      <c r="K333" s="92"/>
    </row>
    <row r="334" spans="2:11" ht="15.75" customHeight="1" x14ac:dyDescent="0.2">
      <c r="B334" s="92"/>
      <c r="C334" s="92"/>
      <c r="D334" s="92"/>
      <c r="E334" s="92"/>
      <c r="F334" s="92"/>
      <c r="G334" s="92"/>
      <c r="H334" s="92"/>
      <c r="I334" s="92"/>
      <c r="J334" s="92"/>
      <c r="K334" s="92"/>
    </row>
    <row r="335" spans="2:11" ht="15.75" customHeight="1" x14ac:dyDescent="0.2">
      <c r="B335" s="92"/>
      <c r="C335" s="92"/>
      <c r="D335" s="92"/>
      <c r="E335" s="92"/>
      <c r="F335" s="92"/>
      <c r="G335" s="92"/>
      <c r="H335" s="92"/>
      <c r="I335" s="92"/>
      <c r="J335" s="92"/>
      <c r="K335" s="92"/>
    </row>
    <row r="336" spans="2:11" ht="15.75" customHeight="1" x14ac:dyDescent="0.2">
      <c r="B336" s="92"/>
      <c r="C336" s="92"/>
      <c r="D336" s="92"/>
      <c r="E336" s="92"/>
      <c r="F336" s="92"/>
      <c r="G336" s="92"/>
      <c r="H336" s="92"/>
      <c r="I336" s="92"/>
      <c r="J336" s="92"/>
      <c r="K336" s="92"/>
    </row>
    <row r="337" spans="2:11" ht="15.75" customHeight="1" x14ac:dyDescent="0.2">
      <c r="B337" s="92"/>
      <c r="C337" s="92"/>
      <c r="D337" s="92"/>
      <c r="E337" s="92"/>
      <c r="F337" s="92"/>
      <c r="G337" s="92"/>
      <c r="H337" s="92"/>
      <c r="I337" s="92"/>
      <c r="J337" s="92"/>
      <c r="K337" s="92"/>
    </row>
    <row r="338" spans="2:11" ht="15.75" customHeight="1" x14ac:dyDescent="0.2">
      <c r="B338" s="92"/>
      <c r="C338" s="92"/>
      <c r="D338" s="92"/>
      <c r="E338" s="92"/>
      <c r="F338" s="92"/>
      <c r="G338" s="92"/>
      <c r="H338" s="92"/>
      <c r="I338" s="92"/>
      <c r="J338" s="92"/>
      <c r="K338" s="92"/>
    </row>
    <row r="339" spans="2:11" ht="15.75" customHeight="1" x14ac:dyDescent="0.2">
      <c r="B339" s="92"/>
      <c r="C339" s="92"/>
      <c r="D339" s="92"/>
      <c r="E339" s="92"/>
      <c r="F339" s="92"/>
      <c r="G339" s="92"/>
      <c r="H339" s="92"/>
      <c r="I339" s="92"/>
      <c r="J339" s="92"/>
      <c r="K339" s="92"/>
    </row>
    <row r="340" spans="2:11" ht="15.75" customHeight="1" x14ac:dyDescent="0.2">
      <c r="B340" s="92"/>
      <c r="C340" s="92"/>
      <c r="D340" s="92"/>
      <c r="E340" s="92"/>
      <c r="F340" s="92"/>
      <c r="G340" s="92"/>
      <c r="H340" s="92"/>
      <c r="I340" s="92"/>
      <c r="J340" s="92"/>
      <c r="K340" s="92"/>
    </row>
    <row r="341" spans="2:11" ht="15.75" customHeight="1" x14ac:dyDescent="0.2">
      <c r="B341" s="92"/>
      <c r="C341" s="92"/>
      <c r="D341" s="92"/>
      <c r="E341" s="92"/>
      <c r="F341" s="92"/>
      <c r="G341" s="92"/>
      <c r="H341" s="92"/>
      <c r="I341" s="92"/>
      <c r="J341" s="92"/>
      <c r="K341" s="92"/>
    </row>
    <row r="342" spans="2:11" ht="15.75" customHeight="1" x14ac:dyDescent="0.2">
      <c r="B342" s="92"/>
      <c r="C342" s="92"/>
      <c r="D342" s="92"/>
      <c r="E342" s="92"/>
      <c r="F342" s="92"/>
      <c r="G342" s="92"/>
      <c r="H342" s="92"/>
      <c r="I342" s="92"/>
      <c r="J342" s="92"/>
      <c r="K342" s="92"/>
    </row>
    <row r="343" spans="2:11" ht="15.75" customHeight="1" x14ac:dyDescent="0.2">
      <c r="B343" s="92"/>
      <c r="C343" s="92"/>
      <c r="D343" s="92"/>
      <c r="E343" s="92"/>
      <c r="F343" s="92"/>
      <c r="G343" s="92"/>
      <c r="H343" s="92"/>
      <c r="I343" s="92"/>
      <c r="J343" s="92"/>
      <c r="K343" s="92"/>
    </row>
    <row r="344" spans="2:11" ht="15.75" customHeight="1" x14ac:dyDescent="0.2">
      <c r="B344" s="92"/>
      <c r="C344" s="92"/>
      <c r="D344" s="92"/>
      <c r="E344" s="92"/>
      <c r="F344" s="92"/>
      <c r="G344" s="92"/>
      <c r="H344" s="92"/>
      <c r="I344" s="92"/>
      <c r="J344" s="92"/>
      <c r="K344" s="92"/>
    </row>
    <row r="345" spans="2:11" ht="15.75" customHeight="1" x14ac:dyDescent="0.2">
      <c r="B345" s="92"/>
      <c r="C345" s="92"/>
      <c r="D345" s="92"/>
      <c r="E345" s="92"/>
      <c r="F345" s="92"/>
      <c r="G345" s="92"/>
      <c r="H345" s="92"/>
      <c r="I345" s="92"/>
      <c r="J345" s="92"/>
      <c r="K345" s="92"/>
    </row>
    <row r="346" spans="2:11" ht="15.75" customHeight="1" x14ac:dyDescent="0.2">
      <c r="B346" s="92"/>
      <c r="C346" s="92"/>
      <c r="D346" s="92"/>
      <c r="E346" s="92"/>
      <c r="F346" s="92"/>
      <c r="G346" s="92"/>
      <c r="H346" s="92"/>
      <c r="I346" s="92"/>
      <c r="J346" s="92"/>
      <c r="K346" s="92"/>
    </row>
    <row r="347" spans="2:11" ht="15.75" customHeight="1" x14ac:dyDescent="0.2">
      <c r="B347" s="92"/>
      <c r="C347" s="92"/>
      <c r="D347" s="92"/>
      <c r="E347" s="92"/>
      <c r="F347" s="92"/>
      <c r="G347" s="92"/>
      <c r="H347" s="92"/>
      <c r="I347" s="92"/>
      <c r="J347" s="92"/>
      <c r="K347" s="92"/>
    </row>
    <row r="348" spans="2:11" ht="15.75" customHeight="1" x14ac:dyDescent="0.2">
      <c r="B348" s="92"/>
      <c r="C348" s="92"/>
      <c r="D348" s="92"/>
      <c r="E348" s="92"/>
      <c r="F348" s="92"/>
      <c r="G348" s="92"/>
      <c r="H348" s="92"/>
      <c r="I348" s="92"/>
      <c r="J348" s="92"/>
      <c r="K348" s="92"/>
    </row>
    <row r="349" spans="2:11" ht="15.75" customHeight="1" x14ac:dyDescent="0.2">
      <c r="B349" s="92"/>
      <c r="C349" s="92"/>
      <c r="D349" s="92"/>
      <c r="E349" s="92"/>
      <c r="F349" s="92"/>
      <c r="G349" s="92"/>
      <c r="H349" s="92"/>
      <c r="I349" s="92"/>
      <c r="J349" s="92"/>
      <c r="K349" s="92"/>
    </row>
    <row r="350" spans="2:11" ht="15.75" customHeight="1" x14ac:dyDescent="0.2">
      <c r="B350" s="92"/>
      <c r="C350" s="92"/>
      <c r="D350" s="92"/>
      <c r="E350" s="92"/>
      <c r="F350" s="92"/>
      <c r="G350" s="92"/>
      <c r="H350" s="92"/>
      <c r="I350" s="92"/>
      <c r="J350" s="92"/>
      <c r="K350" s="92"/>
    </row>
    <row r="351" spans="2:11" ht="15.75" customHeight="1" x14ac:dyDescent="0.2">
      <c r="B351" s="92"/>
      <c r="C351" s="92"/>
      <c r="D351" s="92"/>
      <c r="E351" s="92"/>
      <c r="F351" s="92"/>
      <c r="G351" s="92"/>
      <c r="H351" s="92"/>
      <c r="I351" s="92"/>
      <c r="J351" s="92"/>
      <c r="K351" s="92"/>
    </row>
    <row r="352" spans="2:11" ht="15.75" customHeight="1" x14ac:dyDescent="0.2"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2:11" ht="15.75" customHeight="1" x14ac:dyDescent="0.2">
      <c r="B353" s="92"/>
      <c r="C353" s="92"/>
      <c r="D353" s="92"/>
      <c r="E353" s="92"/>
      <c r="F353" s="92"/>
      <c r="G353" s="92"/>
      <c r="H353" s="92"/>
      <c r="I353" s="92"/>
      <c r="J353" s="92"/>
      <c r="K353" s="92"/>
    </row>
    <row r="354" spans="2:11" ht="15.75" customHeight="1" x14ac:dyDescent="0.2">
      <c r="B354" s="92"/>
      <c r="C354" s="92"/>
      <c r="D354" s="92"/>
      <c r="E354" s="92"/>
      <c r="F354" s="92"/>
      <c r="G354" s="92"/>
      <c r="H354" s="92"/>
      <c r="I354" s="92"/>
      <c r="J354" s="92"/>
      <c r="K354" s="92"/>
    </row>
    <row r="355" spans="2:11" ht="15.75" customHeight="1" x14ac:dyDescent="0.2">
      <c r="B355" s="92"/>
      <c r="C355" s="92"/>
      <c r="D355" s="92"/>
      <c r="E355" s="92"/>
      <c r="F355" s="92"/>
      <c r="G355" s="92"/>
      <c r="H355" s="92"/>
      <c r="I355" s="92"/>
      <c r="J355" s="92"/>
      <c r="K355" s="92"/>
    </row>
    <row r="356" spans="2:11" ht="15.75" customHeight="1" x14ac:dyDescent="0.2">
      <c r="B356" s="92"/>
      <c r="C356" s="92"/>
      <c r="D356" s="92"/>
      <c r="E356" s="92"/>
      <c r="F356" s="92"/>
      <c r="G356" s="92"/>
      <c r="H356" s="92"/>
      <c r="I356" s="92"/>
      <c r="J356" s="92"/>
      <c r="K356" s="92"/>
    </row>
    <row r="357" spans="2:11" ht="15.75" customHeight="1" x14ac:dyDescent="0.2">
      <c r="B357" s="92"/>
      <c r="C357" s="92"/>
      <c r="D357" s="92"/>
      <c r="E357" s="92"/>
      <c r="F357" s="92"/>
      <c r="G357" s="92"/>
      <c r="H357" s="92"/>
      <c r="I357" s="92"/>
      <c r="J357" s="92"/>
      <c r="K357" s="92"/>
    </row>
    <row r="358" spans="2:11" ht="15.75" customHeight="1" x14ac:dyDescent="0.2">
      <c r="B358" s="92"/>
      <c r="C358" s="92"/>
      <c r="D358" s="92"/>
      <c r="E358" s="92"/>
      <c r="F358" s="92"/>
      <c r="G358" s="92"/>
      <c r="H358" s="92"/>
      <c r="I358" s="92"/>
      <c r="J358" s="92"/>
      <c r="K358" s="92"/>
    </row>
    <row r="359" spans="2:11" ht="15.75" customHeight="1" x14ac:dyDescent="0.2">
      <c r="B359" s="92"/>
      <c r="C359" s="92"/>
      <c r="D359" s="92"/>
      <c r="E359" s="92"/>
      <c r="F359" s="92"/>
      <c r="G359" s="92"/>
      <c r="H359" s="92"/>
      <c r="I359" s="92"/>
      <c r="J359" s="92"/>
      <c r="K359" s="92"/>
    </row>
    <row r="360" spans="2:11" ht="15.75" customHeight="1" x14ac:dyDescent="0.2">
      <c r="B360" s="92"/>
      <c r="C360" s="92"/>
      <c r="D360" s="92"/>
      <c r="E360" s="92"/>
      <c r="F360" s="92"/>
      <c r="G360" s="92"/>
      <c r="H360" s="92"/>
      <c r="I360" s="92"/>
      <c r="J360" s="92"/>
      <c r="K360" s="92"/>
    </row>
    <row r="361" spans="2:11" ht="15.75" customHeight="1" x14ac:dyDescent="0.2">
      <c r="B361" s="92"/>
      <c r="C361" s="92"/>
      <c r="D361" s="92"/>
      <c r="E361" s="92"/>
      <c r="F361" s="92"/>
      <c r="G361" s="92"/>
      <c r="H361" s="92"/>
      <c r="I361" s="92"/>
      <c r="J361" s="92"/>
      <c r="K361" s="92"/>
    </row>
    <row r="362" spans="2:11" ht="15.75" customHeight="1" x14ac:dyDescent="0.2">
      <c r="B362" s="92"/>
      <c r="C362" s="92"/>
      <c r="D362" s="92"/>
      <c r="E362" s="92"/>
      <c r="F362" s="92"/>
      <c r="G362" s="92"/>
      <c r="H362" s="92"/>
      <c r="I362" s="92"/>
      <c r="J362" s="92"/>
      <c r="K362" s="92"/>
    </row>
    <row r="363" spans="2:11" ht="15.75" customHeight="1" x14ac:dyDescent="0.2">
      <c r="B363" s="92"/>
      <c r="C363" s="92"/>
      <c r="D363" s="92"/>
      <c r="E363" s="92"/>
      <c r="F363" s="92"/>
      <c r="G363" s="92"/>
      <c r="H363" s="92"/>
      <c r="I363" s="92"/>
      <c r="J363" s="92"/>
      <c r="K363" s="92"/>
    </row>
    <row r="364" spans="2:11" ht="15.75" customHeight="1" x14ac:dyDescent="0.2">
      <c r="B364" s="92"/>
      <c r="C364" s="92"/>
      <c r="D364" s="92"/>
      <c r="E364" s="92"/>
      <c r="F364" s="92"/>
      <c r="G364" s="92"/>
      <c r="H364" s="92"/>
      <c r="I364" s="92"/>
      <c r="J364" s="92"/>
      <c r="K364" s="92"/>
    </row>
    <row r="365" spans="2:11" ht="15.75" customHeight="1" x14ac:dyDescent="0.2">
      <c r="B365" s="92"/>
      <c r="C365" s="92"/>
      <c r="D365" s="92"/>
      <c r="E365" s="92"/>
      <c r="F365" s="92"/>
      <c r="G365" s="92"/>
      <c r="H365" s="92"/>
      <c r="I365" s="92"/>
      <c r="J365" s="92"/>
      <c r="K365" s="92"/>
    </row>
    <row r="366" spans="2:11" ht="15.75" customHeight="1" x14ac:dyDescent="0.2">
      <c r="B366" s="92"/>
      <c r="C366" s="92"/>
      <c r="D366" s="92"/>
      <c r="E366" s="92"/>
      <c r="F366" s="92"/>
      <c r="G366" s="92"/>
      <c r="H366" s="92"/>
      <c r="I366" s="92"/>
      <c r="J366" s="92"/>
      <c r="K366" s="92"/>
    </row>
    <row r="367" spans="2:11" ht="15.75" customHeight="1" x14ac:dyDescent="0.2">
      <c r="B367" s="92"/>
      <c r="C367" s="92"/>
      <c r="D367" s="92"/>
      <c r="E367" s="92"/>
      <c r="F367" s="92"/>
      <c r="G367" s="92"/>
      <c r="H367" s="92"/>
      <c r="I367" s="92"/>
      <c r="J367" s="92"/>
      <c r="K367" s="92"/>
    </row>
    <row r="368" spans="2:11" ht="15.75" customHeight="1" x14ac:dyDescent="0.2">
      <c r="B368" s="92"/>
      <c r="C368" s="92"/>
      <c r="D368" s="92"/>
      <c r="E368" s="92"/>
      <c r="F368" s="92"/>
      <c r="G368" s="92"/>
      <c r="H368" s="92"/>
      <c r="I368" s="92"/>
      <c r="J368" s="92"/>
      <c r="K368" s="92"/>
    </row>
    <row r="369" spans="2:11" ht="15.75" customHeight="1" x14ac:dyDescent="0.2">
      <c r="B369" s="92"/>
      <c r="C369" s="92"/>
      <c r="D369" s="92"/>
      <c r="E369" s="92"/>
      <c r="F369" s="92"/>
      <c r="G369" s="92"/>
      <c r="H369" s="92"/>
      <c r="I369" s="92"/>
      <c r="J369" s="92"/>
      <c r="K369" s="92"/>
    </row>
    <row r="370" spans="2:11" ht="15.75" customHeight="1" x14ac:dyDescent="0.2">
      <c r="B370" s="92"/>
      <c r="C370" s="92"/>
      <c r="D370" s="92"/>
      <c r="E370" s="92"/>
      <c r="F370" s="92"/>
      <c r="G370" s="92"/>
      <c r="H370" s="92"/>
      <c r="I370" s="92"/>
      <c r="J370" s="92"/>
      <c r="K370" s="92"/>
    </row>
    <row r="371" spans="2:11" ht="15.75" customHeight="1" x14ac:dyDescent="0.2">
      <c r="B371" s="92"/>
      <c r="C371" s="92"/>
      <c r="D371" s="92"/>
      <c r="E371" s="92"/>
      <c r="F371" s="92"/>
      <c r="G371" s="92"/>
      <c r="H371" s="92"/>
      <c r="I371" s="92"/>
      <c r="J371" s="92"/>
      <c r="K371" s="92"/>
    </row>
    <row r="372" spans="2:11" ht="15.75" customHeight="1" x14ac:dyDescent="0.2">
      <c r="B372" s="92"/>
      <c r="C372" s="92"/>
      <c r="D372" s="92"/>
      <c r="E372" s="92"/>
      <c r="F372" s="92"/>
      <c r="G372" s="92"/>
      <c r="H372" s="92"/>
      <c r="I372" s="92"/>
      <c r="J372" s="92"/>
      <c r="K372" s="92"/>
    </row>
    <row r="373" spans="2:11" ht="15.75" customHeight="1" x14ac:dyDescent="0.2">
      <c r="B373" s="92"/>
      <c r="C373" s="92"/>
      <c r="D373" s="92"/>
      <c r="E373" s="92"/>
      <c r="F373" s="92"/>
      <c r="G373" s="92"/>
      <c r="H373" s="92"/>
      <c r="I373" s="92"/>
      <c r="J373" s="92"/>
      <c r="K373" s="92"/>
    </row>
    <row r="374" spans="2:11" ht="15.75" customHeight="1" x14ac:dyDescent="0.2">
      <c r="B374" s="92"/>
      <c r="C374" s="92"/>
      <c r="D374" s="92"/>
      <c r="E374" s="92"/>
      <c r="F374" s="92"/>
      <c r="G374" s="92"/>
      <c r="H374" s="92"/>
      <c r="I374" s="92"/>
      <c r="J374" s="92"/>
      <c r="K374" s="92"/>
    </row>
    <row r="375" spans="2:11" ht="15.75" customHeight="1" x14ac:dyDescent="0.2">
      <c r="B375" s="92"/>
      <c r="C375" s="92"/>
      <c r="D375" s="92"/>
      <c r="E375" s="92"/>
      <c r="F375" s="92"/>
      <c r="G375" s="92"/>
      <c r="H375" s="92"/>
      <c r="I375" s="92"/>
      <c r="J375" s="92"/>
      <c r="K375" s="92"/>
    </row>
    <row r="376" spans="2:11" ht="15.75" customHeight="1" x14ac:dyDescent="0.2">
      <c r="B376" s="92"/>
      <c r="C376" s="92"/>
      <c r="D376" s="92"/>
      <c r="E376" s="92"/>
      <c r="F376" s="92"/>
      <c r="G376" s="92"/>
      <c r="H376" s="92"/>
      <c r="I376" s="92"/>
      <c r="J376" s="92"/>
      <c r="K376" s="92"/>
    </row>
    <row r="377" spans="2:11" ht="15.75" customHeight="1" x14ac:dyDescent="0.2">
      <c r="B377" s="92"/>
      <c r="C377" s="92"/>
      <c r="D377" s="92"/>
      <c r="E377" s="92"/>
      <c r="F377" s="92"/>
      <c r="G377" s="92"/>
      <c r="H377" s="92"/>
      <c r="I377" s="92"/>
      <c r="J377" s="92"/>
      <c r="K377" s="92"/>
    </row>
    <row r="378" spans="2:11" ht="15.75" customHeight="1" x14ac:dyDescent="0.2">
      <c r="B378" s="92"/>
      <c r="C378" s="92"/>
      <c r="D378" s="92"/>
      <c r="E378" s="92"/>
      <c r="F378" s="92"/>
      <c r="G378" s="92"/>
      <c r="H378" s="92"/>
      <c r="I378" s="92"/>
      <c r="J378" s="92"/>
      <c r="K378" s="92"/>
    </row>
    <row r="379" spans="2:11" ht="15.75" customHeight="1" x14ac:dyDescent="0.2">
      <c r="B379" s="92"/>
      <c r="C379" s="92"/>
      <c r="D379" s="92"/>
      <c r="E379" s="92"/>
      <c r="F379" s="92"/>
      <c r="G379" s="92"/>
      <c r="H379" s="92"/>
      <c r="I379" s="92"/>
      <c r="J379" s="92"/>
      <c r="K379" s="92"/>
    </row>
    <row r="380" spans="2:11" ht="15.75" customHeight="1" x14ac:dyDescent="0.2">
      <c r="B380" s="92"/>
      <c r="C380" s="92"/>
      <c r="D380" s="92"/>
      <c r="E380" s="92"/>
      <c r="F380" s="92"/>
      <c r="G380" s="92"/>
      <c r="H380" s="92"/>
      <c r="I380" s="92"/>
      <c r="J380" s="92"/>
      <c r="K380" s="92"/>
    </row>
    <row r="381" spans="2:11" ht="15.75" customHeight="1" x14ac:dyDescent="0.2">
      <c r="B381" s="92"/>
      <c r="C381" s="92"/>
      <c r="D381" s="92"/>
      <c r="E381" s="92"/>
      <c r="F381" s="92"/>
      <c r="G381" s="92"/>
      <c r="H381" s="92"/>
      <c r="I381" s="92"/>
      <c r="J381" s="92"/>
      <c r="K381" s="92"/>
    </row>
    <row r="382" spans="2:11" ht="15.75" customHeight="1" x14ac:dyDescent="0.2">
      <c r="B382" s="92"/>
      <c r="C382" s="92"/>
      <c r="D382" s="92"/>
      <c r="E382" s="92"/>
      <c r="F382" s="92"/>
      <c r="G382" s="92"/>
      <c r="H382" s="92"/>
      <c r="I382" s="92"/>
      <c r="J382" s="92"/>
      <c r="K382" s="92"/>
    </row>
    <row r="383" spans="2:11" ht="15.75" customHeight="1" x14ac:dyDescent="0.2">
      <c r="B383" s="92"/>
      <c r="C383" s="92"/>
      <c r="D383" s="92"/>
      <c r="E383" s="92"/>
      <c r="F383" s="92"/>
      <c r="G383" s="92"/>
      <c r="H383" s="92"/>
      <c r="I383" s="92"/>
      <c r="J383" s="92"/>
      <c r="K383" s="92"/>
    </row>
    <row r="384" spans="2:11" ht="15.75" customHeight="1" x14ac:dyDescent="0.2">
      <c r="B384" s="92"/>
      <c r="C384" s="92"/>
      <c r="D384" s="92"/>
      <c r="E384" s="92"/>
      <c r="F384" s="92"/>
      <c r="G384" s="92"/>
      <c r="H384" s="92"/>
      <c r="I384" s="92"/>
      <c r="J384" s="92"/>
      <c r="K384" s="92"/>
    </row>
    <row r="385" spans="2:11" ht="15.75" customHeight="1" x14ac:dyDescent="0.2">
      <c r="B385" s="92"/>
      <c r="C385" s="92"/>
      <c r="D385" s="92"/>
      <c r="E385" s="92"/>
      <c r="F385" s="92"/>
      <c r="G385" s="92"/>
      <c r="H385" s="92"/>
      <c r="I385" s="92"/>
      <c r="J385" s="92"/>
      <c r="K385" s="92"/>
    </row>
    <row r="386" spans="2:11" ht="15.75" customHeight="1" x14ac:dyDescent="0.2">
      <c r="B386" s="92"/>
      <c r="C386" s="92"/>
      <c r="D386" s="92"/>
      <c r="E386" s="92"/>
      <c r="F386" s="92"/>
      <c r="G386" s="92"/>
      <c r="H386" s="92"/>
      <c r="I386" s="92"/>
      <c r="J386" s="92"/>
      <c r="K386" s="92"/>
    </row>
    <row r="387" spans="2:11" ht="15.75" customHeight="1" x14ac:dyDescent="0.2">
      <c r="B387" s="92"/>
      <c r="C387" s="92"/>
      <c r="D387" s="92"/>
      <c r="E387" s="92"/>
      <c r="F387" s="92"/>
      <c r="G387" s="92"/>
      <c r="H387" s="92"/>
      <c r="I387" s="92"/>
      <c r="J387" s="92"/>
      <c r="K387" s="92"/>
    </row>
    <row r="388" spans="2:11" ht="15.75" customHeight="1" x14ac:dyDescent="0.2">
      <c r="B388" s="92"/>
      <c r="C388" s="92"/>
      <c r="D388" s="92"/>
      <c r="E388" s="92"/>
      <c r="F388" s="92"/>
      <c r="G388" s="92"/>
      <c r="H388" s="92"/>
      <c r="I388" s="92"/>
      <c r="J388" s="92"/>
      <c r="K388" s="92"/>
    </row>
    <row r="389" spans="2:11" ht="15.75" customHeight="1" x14ac:dyDescent="0.2">
      <c r="B389" s="92"/>
      <c r="C389" s="92"/>
      <c r="D389" s="92"/>
      <c r="E389" s="92"/>
      <c r="F389" s="92"/>
      <c r="G389" s="92"/>
      <c r="H389" s="92"/>
      <c r="I389" s="92"/>
      <c r="J389" s="92"/>
      <c r="K389" s="92"/>
    </row>
    <row r="390" spans="2:11" ht="15.75" customHeight="1" x14ac:dyDescent="0.2">
      <c r="B390" s="92"/>
      <c r="C390" s="92"/>
      <c r="D390" s="92"/>
      <c r="E390" s="92"/>
      <c r="F390" s="92"/>
      <c r="G390" s="92"/>
      <c r="H390" s="92"/>
      <c r="I390" s="92"/>
      <c r="J390" s="92"/>
      <c r="K390" s="92"/>
    </row>
    <row r="391" spans="2:11" ht="15.75" customHeight="1" x14ac:dyDescent="0.2">
      <c r="B391" s="92"/>
      <c r="C391" s="92"/>
      <c r="D391" s="92"/>
      <c r="E391" s="92"/>
      <c r="F391" s="92"/>
      <c r="G391" s="92"/>
      <c r="H391" s="92"/>
      <c r="I391" s="92"/>
      <c r="J391" s="92"/>
      <c r="K391" s="92"/>
    </row>
    <row r="392" spans="2:11" ht="15.75" customHeight="1" x14ac:dyDescent="0.2">
      <c r="B392" s="92"/>
      <c r="C392" s="92"/>
      <c r="D392" s="92"/>
      <c r="E392" s="92"/>
      <c r="F392" s="92"/>
      <c r="G392" s="92"/>
      <c r="H392" s="92"/>
      <c r="I392" s="92"/>
      <c r="J392" s="92"/>
      <c r="K392" s="92"/>
    </row>
    <row r="393" spans="2:11" ht="15.75" customHeight="1" x14ac:dyDescent="0.2">
      <c r="B393" s="92"/>
      <c r="C393" s="92"/>
      <c r="D393" s="92"/>
      <c r="E393" s="92"/>
      <c r="F393" s="92"/>
      <c r="G393" s="92"/>
      <c r="H393" s="92"/>
      <c r="I393" s="92"/>
      <c r="J393" s="92"/>
      <c r="K393" s="92"/>
    </row>
    <row r="394" spans="2:11" ht="15.75" customHeight="1" x14ac:dyDescent="0.2">
      <c r="B394" s="92"/>
      <c r="C394" s="92"/>
      <c r="D394" s="92"/>
      <c r="E394" s="92"/>
      <c r="F394" s="92"/>
      <c r="G394" s="92"/>
      <c r="H394" s="92"/>
      <c r="I394" s="92"/>
      <c r="J394" s="92"/>
      <c r="K394" s="92"/>
    </row>
    <row r="395" spans="2:11" ht="15.75" customHeight="1" x14ac:dyDescent="0.2">
      <c r="B395" s="92"/>
      <c r="C395" s="92"/>
      <c r="D395" s="92"/>
      <c r="E395" s="92"/>
      <c r="F395" s="92"/>
      <c r="G395" s="92"/>
      <c r="H395" s="92"/>
      <c r="I395" s="92"/>
      <c r="J395" s="92"/>
      <c r="K395" s="92"/>
    </row>
    <row r="396" spans="2:11" ht="15.75" customHeight="1" x14ac:dyDescent="0.2">
      <c r="B396" s="92"/>
      <c r="C396" s="92"/>
      <c r="D396" s="92"/>
      <c r="E396" s="92"/>
      <c r="F396" s="92"/>
      <c r="G396" s="92"/>
      <c r="H396" s="92"/>
      <c r="I396" s="92"/>
      <c r="J396" s="92"/>
      <c r="K396" s="92"/>
    </row>
    <row r="397" spans="2:11" ht="15.75" customHeight="1" x14ac:dyDescent="0.2">
      <c r="B397" s="92"/>
      <c r="C397" s="92"/>
      <c r="D397" s="92"/>
      <c r="E397" s="92"/>
      <c r="F397" s="92"/>
      <c r="G397" s="92"/>
      <c r="H397" s="92"/>
      <c r="I397" s="92"/>
      <c r="J397" s="92"/>
      <c r="K397" s="92"/>
    </row>
    <row r="398" spans="2:11" ht="15.75" customHeight="1" x14ac:dyDescent="0.2">
      <c r="B398" s="92"/>
      <c r="C398" s="92"/>
      <c r="D398" s="92"/>
      <c r="E398" s="92"/>
      <c r="F398" s="92"/>
      <c r="G398" s="92"/>
      <c r="H398" s="92"/>
      <c r="I398" s="92"/>
      <c r="J398" s="92"/>
      <c r="K398" s="92"/>
    </row>
    <row r="399" spans="2:11" ht="15.75" customHeight="1" x14ac:dyDescent="0.2">
      <c r="B399" s="92"/>
      <c r="C399" s="92"/>
      <c r="D399" s="92"/>
      <c r="E399" s="92"/>
      <c r="F399" s="92"/>
      <c r="G399" s="92"/>
      <c r="H399" s="92"/>
      <c r="I399" s="92"/>
      <c r="J399" s="92"/>
      <c r="K399" s="92"/>
    </row>
    <row r="400" spans="2:11" ht="15.75" customHeight="1" x14ac:dyDescent="0.2">
      <c r="B400" s="92"/>
      <c r="C400" s="92"/>
      <c r="D400" s="92"/>
      <c r="E400" s="92"/>
      <c r="F400" s="92"/>
      <c r="G400" s="92"/>
      <c r="H400" s="92"/>
      <c r="I400" s="92"/>
      <c r="J400" s="92"/>
      <c r="K400" s="92"/>
    </row>
    <row r="401" spans="2:11" ht="15.75" customHeight="1" x14ac:dyDescent="0.2">
      <c r="B401" s="92"/>
      <c r="C401" s="92"/>
      <c r="D401" s="92"/>
      <c r="E401" s="92"/>
      <c r="F401" s="92"/>
      <c r="G401" s="92"/>
      <c r="H401" s="92"/>
      <c r="I401" s="92"/>
      <c r="J401" s="92"/>
      <c r="K401" s="92"/>
    </row>
    <row r="402" spans="2:11" ht="15.75" customHeight="1" x14ac:dyDescent="0.2">
      <c r="B402" s="92"/>
      <c r="C402" s="92"/>
      <c r="D402" s="92"/>
      <c r="E402" s="92"/>
      <c r="F402" s="92"/>
      <c r="G402" s="92"/>
      <c r="H402" s="92"/>
      <c r="I402" s="92"/>
      <c r="J402" s="92"/>
      <c r="K402" s="92"/>
    </row>
    <row r="403" spans="2:11" ht="15.75" customHeight="1" x14ac:dyDescent="0.2">
      <c r="B403" s="92"/>
      <c r="C403" s="92"/>
      <c r="D403" s="92"/>
      <c r="E403" s="92"/>
      <c r="F403" s="92"/>
      <c r="G403" s="92"/>
      <c r="H403" s="92"/>
      <c r="I403" s="92"/>
      <c r="J403" s="92"/>
      <c r="K403" s="92"/>
    </row>
    <row r="404" spans="2:11" ht="15.75" customHeight="1" x14ac:dyDescent="0.2">
      <c r="B404" s="92"/>
      <c r="C404" s="92"/>
      <c r="D404" s="92"/>
      <c r="E404" s="92"/>
      <c r="F404" s="92"/>
      <c r="G404" s="92"/>
      <c r="H404" s="92"/>
      <c r="I404" s="92"/>
      <c r="J404" s="92"/>
      <c r="K404" s="92"/>
    </row>
    <row r="405" spans="2:11" ht="15.75" customHeight="1" x14ac:dyDescent="0.2">
      <c r="B405" s="92"/>
      <c r="C405" s="92"/>
      <c r="D405" s="92"/>
      <c r="E405" s="92"/>
      <c r="F405" s="92"/>
      <c r="G405" s="92"/>
      <c r="H405" s="92"/>
      <c r="I405" s="92"/>
      <c r="J405" s="92"/>
      <c r="K405" s="92"/>
    </row>
    <row r="406" spans="2:11" ht="15.75" customHeight="1" x14ac:dyDescent="0.2">
      <c r="B406" s="92"/>
      <c r="C406" s="92"/>
      <c r="D406" s="92"/>
      <c r="E406" s="92"/>
      <c r="F406" s="92"/>
      <c r="G406" s="92"/>
      <c r="H406" s="92"/>
      <c r="I406" s="92"/>
      <c r="J406" s="92"/>
      <c r="K406" s="92"/>
    </row>
    <row r="407" spans="2:11" ht="15.75" customHeight="1" x14ac:dyDescent="0.2">
      <c r="B407" s="92"/>
      <c r="C407" s="92"/>
      <c r="D407" s="92"/>
      <c r="E407" s="92"/>
      <c r="F407" s="92"/>
      <c r="G407" s="92"/>
      <c r="H407" s="92"/>
      <c r="I407" s="92"/>
      <c r="J407" s="92"/>
      <c r="K407" s="92"/>
    </row>
    <row r="408" spans="2:11" ht="15.75" customHeight="1" x14ac:dyDescent="0.2">
      <c r="B408" s="92"/>
      <c r="C408" s="92"/>
      <c r="D408" s="92"/>
      <c r="E408" s="92"/>
      <c r="F408" s="92"/>
      <c r="G408" s="92"/>
      <c r="H408" s="92"/>
      <c r="I408" s="92"/>
      <c r="J408" s="92"/>
      <c r="K408" s="92"/>
    </row>
    <row r="409" spans="2:11" ht="15.75" customHeight="1" x14ac:dyDescent="0.2">
      <c r="B409" s="92"/>
      <c r="C409" s="92"/>
      <c r="D409" s="92"/>
      <c r="E409" s="92"/>
      <c r="F409" s="92"/>
      <c r="G409" s="92"/>
      <c r="H409" s="92"/>
      <c r="I409" s="92"/>
      <c r="J409" s="92"/>
      <c r="K409" s="92"/>
    </row>
    <row r="410" spans="2:11" ht="15.75" customHeight="1" x14ac:dyDescent="0.2">
      <c r="B410" s="92"/>
      <c r="C410" s="92"/>
      <c r="D410" s="92"/>
      <c r="E410" s="92"/>
      <c r="F410" s="92"/>
      <c r="G410" s="92"/>
      <c r="H410" s="92"/>
      <c r="I410" s="92"/>
      <c r="J410" s="92"/>
      <c r="K410" s="92"/>
    </row>
    <row r="411" spans="2:11" ht="15.75" customHeight="1" x14ac:dyDescent="0.2">
      <c r="B411" s="92"/>
      <c r="C411" s="92"/>
      <c r="D411" s="92"/>
      <c r="E411" s="92"/>
      <c r="F411" s="92"/>
      <c r="G411" s="92"/>
      <c r="H411" s="92"/>
      <c r="I411" s="92"/>
      <c r="J411" s="92"/>
      <c r="K411" s="92"/>
    </row>
    <row r="412" spans="2:11" ht="15.75" customHeight="1" x14ac:dyDescent="0.2">
      <c r="B412" s="92"/>
      <c r="C412" s="92"/>
      <c r="D412" s="92"/>
      <c r="E412" s="92"/>
      <c r="F412" s="92"/>
      <c r="G412" s="92"/>
      <c r="H412" s="92"/>
      <c r="I412" s="92"/>
      <c r="J412" s="92"/>
      <c r="K412" s="92"/>
    </row>
    <row r="413" spans="2:11" ht="15.75" customHeight="1" x14ac:dyDescent="0.2">
      <c r="B413" s="92"/>
      <c r="C413" s="92"/>
      <c r="D413" s="92"/>
      <c r="E413" s="92"/>
      <c r="F413" s="92"/>
      <c r="G413" s="92"/>
      <c r="H413" s="92"/>
      <c r="I413" s="92"/>
      <c r="J413" s="92"/>
      <c r="K413" s="92"/>
    </row>
    <row r="414" spans="2:11" ht="15.75" customHeight="1" x14ac:dyDescent="0.2">
      <c r="B414" s="92"/>
      <c r="C414" s="92"/>
      <c r="D414" s="92"/>
      <c r="E414" s="92"/>
      <c r="F414" s="92"/>
      <c r="G414" s="92"/>
      <c r="H414" s="92"/>
      <c r="I414" s="92"/>
      <c r="J414" s="92"/>
      <c r="K414" s="92"/>
    </row>
    <row r="415" spans="2:11" ht="15.75" customHeight="1" x14ac:dyDescent="0.2">
      <c r="B415" s="92"/>
      <c r="C415" s="92"/>
      <c r="D415" s="92"/>
      <c r="E415" s="92"/>
      <c r="F415" s="92"/>
      <c r="G415" s="92"/>
      <c r="H415" s="92"/>
      <c r="I415" s="92"/>
      <c r="J415" s="92"/>
      <c r="K415" s="92"/>
    </row>
    <row r="416" spans="2:11" ht="15.75" customHeight="1" x14ac:dyDescent="0.2">
      <c r="B416" s="92"/>
      <c r="C416" s="92"/>
      <c r="D416" s="92"/>
      <c r="E416" s="92"/>
      <c r="F416" s="92"/>
      <c r="G416" s="92"/>
      <c r="H416" s="92"/>
      <c r="I416" s="92"/>
      <c r="J416" s="92"/>
      <c r="K416" s="92"/>
    </row>
    <row r="417" spans="2:11" ht="15.75" customHeight="1" x14ac:dyDescent="0.2">
      <c r="B417" s="92"/>
      <c r="C417" s="92"/>
      <c r="D417" s="92"/>
      <c r="E417" s="92"/>
      <c r="F417" s="92"/>
      <c r="G417" s="92"/>
      <c r="H417" s="92"/>
      <c r="I417" s="92"/>
      <c r="J417" s="92"/>
      <c r="K417" s="92"/>
    </row>
    <row r="418" spans="2:11" ht="15.75" customHeight="1" x14ac:dyDescent="0.2">
      <c r="B418" s="92"/>
      <c r="C418" s="92"/>
      <c r="D418" s="92"/>
      <c r="E418" s="92"/>
      <c r="F418" s="92"/>
      <c r="G418" s="92"/>
      <c r="H418" s="92"/>
      <c r="I418" s="92"/>
      <c r="J418" s="92"/>
      <c r="K418" s="92"/>
    </row>
    <row r="419" spans="2:11" ht="15.75" customHeight="1" x14ac:dyDescent="0.2">
      <c r="B419" s="92"/>
      <c r="C419" s="92"/>
      <c r="D419" s="92"/>
      <c r="E419" s="92"/>
      <c r="F419" s="92"/>
      <c r="G419" s="92"/>
      <c r="H419" s="92"/>
      <c r="I419" s="92"/>
      <c r="J419" s="92"/>
      <c r="K419" s="92"/>
    </row>
    <row r="420" spans="2:11" ht="15.75" customHeight="1" x14ac:dyDescent="0.2">
      <c r="B420" s="92"/>
      <c r="C420" s="92"/>
      <c r="D420" s="92"/>
      <c r="E420" s="92"/>
      <c r="F420" s="92"/>
      <c r="G420" s="92"/>
      <c r="H420" s="92"/>
      <c r="I420" s="92"/>
      <c r="J420" s="92"/>
      <c r="K420" s="92"/>
    </row>
    <row r="421" spans="2:11" ht="15.75" customHeight="1" x14ac:dyDescent="0.2">
      <c r="B421" s="92"/>
      <c r="C421" s="92"/>
      <c r="D421" s="92"/>
      <c r="E421" s="92"/>
      <c r="F421" s="92"/>
      <c r="G421" s="92"/>
      <c r="H421" s="92"/>
      <c r="I421" s="92"/>
      <c r="J421" s="92"/>
      <c r="K421" s="92"/>
    </row>
    <row r="422" spans="2:11" ht="15.75" customHeight="1" x14ac:dyDescent="0.2">
      <c r="B422" s="92"/>
      <c r="C422" s="92"/>
      <c r="D422" s="92"/>
      <c r="E422" s="92"/>
      <c r="F422" s="92"/>
      <c r="G422" s="92"/>
      <c r="H422" s="92"/>
      <c r="I422" s="92"/>
      <c r="J422" s="92"/>
      <c r="K422" s="92"/>
    </row>
    <row r="423" spans="2:11" ht="15.75" customHeight="1" x14ac:dyDescent="0.2">
      <c r="B423" s="92"/>
      <c r="C423" s="92"/>
      <c r="D423" s="92"/>
      <c r="E423" s="92"/>
      <c r="F423" s="92"/>
      <c r="G423" s="92"/>
      <c r="H423" s="92"/>
      <c r="I423" s="92"/>
      <c r="J423" s="92"/>
      <c r="K423" s="92"/>
    </row>
    <row r="424" spans="2:11" ht="15.75" customHeight="1" x14ac:dyDescent="0.2">
      <c r="B424" s="92"/>
      <c r="C424" s="92"/>
      <c r="D424" s="92"/>
      <c r="E424" s="92"/>
      <c r="F424" s="92"/>
      <c r="G424" s="92"/>
      <c r="H424" s="92"/>
      <c r="I424" s="92"/>
      <c r="J424" s="92"/>
      <c r="K424" s="92"/>
    </row>
    <row r="425" spans="2:11" ht="15.75" customHeight="1" x14ac:dyDescent="0.2">
      <c r="B425" s="92"/>
      <c r="C425" s="92"/>
      <c r="D425" s="92"/>
      <c r="E425" s="92"/>
      <c r="F425" s="92"/>
      <c r="G425" s="92"/>
      <c r="H425" s="92"/>
      <c r="I425" s="92"/>
      <c r="J425" s="92"/>
      <c r="K425" s="92"/>
    </row>
    <row r="426" spans="2:11" ht="15.75" customHeight="1" x14ac:dyDescent="0.2">
      <c r="B426" s="92"/>
      <c r="C426" s="92"/>
      <c r="D426" s="92"/>
      <c r="E426" s="92"/>
      <c r="F426" s="92"/>
      <c r="G426" s="92"/>
      <c r="H426" s="92"/>
      <c r="I426" s="92"/>
      <c r="J426" s="92"/>
      <c r="K426" s="92"/>
    </row>
    <row r="427" spans="2:11" ht="15.75" customHeight="1" x14ac:dyDescent="0.2">
      <c r="B427" s="92"/>
      <c r="C427" s="92"/>
      <c r="D427" s="92"/>
      <c r="E427" s="92"/>
      <c r="F427" s="92"/>
      <c r="G427" s="92"/>
      <c r="H427" s="92"/>
      <c r="I427" s="92"/>
      <c r="J427" s="92"/>
      <c r="K427" s="92"/>
    </row>
    <row r="428" spans="2:11" ht="15.75" customHeight="1" x14ac:dyDescent="0.2">
      <c r="B428" s="92"/>
      <c r="C428" s="92"/>
      <c r="D428" s="92"/>
      <c r="E428" s="92"/>
      <c r="F428" s="92"/>
      <c r="G428" s="92"/>
      <c r="H428" s="92"/>
      <c r="I428" s="92"/>
      <c r="J428" s="92"/>
      <c r="K428" s="92"/>
    </row>
    <row r="429" spans="2:11" ht="15.75" customHeight="1" x14ac:dyDescent="0.2">
      <c r="B429" s="92"/>
      <c r="C429" s="92"/>
      <c r="D429" s="92"/>
      <c r="E429" s="92"/>
      <c r="F429" s="92"/>
      <c r="G429" s="92"/>
      <c r="H429" s="92"/>
      <c r="I429" s="92"/>
      <c r="J429" s="92"/>
      <c r="K429" s="92"/>
    </row>
    <row r="430" spans="2:11" ht="15.75" customHeight="1" x14ac:dyDescent="0.2">
      <c r="B430" s="92"/>
      <c r="C430" s="92"/>
      <c r="D430" s="92"/>
      <c r="E430" s="92"/>
      <c r="F430" s="92"/>
      <c r="G430" s="92"/>
      <c r="H430" s="92"/>
      <c r="I430" s="92"/>
      <c r="J430" s="92"/>
      <c r="K430" s="92"/>
    </row>
    <row r="431" spans="2:11" ht="15.75" customHeight="1" x14ac:dyDescent="0.2">
      <c r="B431" s="92"/>
      <c r="C431" s="92"/>
      <c r="D431" s="92"/>
      <c r="E431" s="92"/>
      <c r="F431" s="92"/>
      <c r="G431" s="92"/>
      <c r="H431" s="92"/>
      <c r="I431" s="92"/>
      <c r="J431" s="92"/>
      <c r="K431" s="92"/>
    </row>
    <row r="432" spans="2:11" ht="15.75" customHeight="1" x14ac:dyDescent="0.2">
      <c r="B432" s="92"/>
      <c r="C432" s="92"/>
      <c r="D432" s="92"/>
      <c r="E432" s="92"/>
      <c r="F432" s="92"/>
      <c r="G432" s="92"/>
      <c r="H432" s="92"/>
      <c r="I432" s="92"/>
      <c r="J432" s="92"/>
      <c r="K432" s="92"/>
    </row>
    <row r="433" spans="2:11" ht="15.75" customHeight="1" x14ac:dyDescent="0.2">
      <c r="B433" s="92"/>
      <c r="C433" s="92"/>
      <c r="D433" s="92"/>
      <c r="E433" s="92"/>
      <c r="F433" s="92"/>
      <c r="G433" s="92"/>
      <c r="H433" s="92"/>
      <c r="I433" s="92"/>
      <c r="J433" s="92"/>
      <c r="K433" s="92"/>
    </row>
    <row r="434" spans="2:11" ht="15.75" customHeight="1" x14ac:dyDescent="0.2">
      <c r="B434" s="92"/>
      <c r="C434" s="92"/>
      <c r="D434" s="92"/>
      <c r="E434" s="92"/>
      <c r="F434" s="92"/>
      <c r="G434" s="92"/>
      <c r="H434" s="92"/>
      <c r="I434" s="92"/>
      <c r="J434" s="92"/>
      <c r="K434" s="92"/>
    </row>
    <row r="435" spans="2:11" ht="15.75" customHeight="1" x14ac:dyDescent="0.2">
      <c r="B435" s="92"/>
      <c r="C435" s="92"/>
      <c r="D435" s="92"/>
      <c r="E435" s="92"/>
      <c r="F435" s="92"/>
      <c r="G435" s="92"/>
      <c r="H435" s="92"/>
      <c r="I435" s="92"/>
      <c r="J435" s="92"/>
      <c r="K435" s="92"/>
    </row>
    <row r="436" spans="2:11" ht="15.75" customHeight="1" x14ac:dyDescent="0.2">
      <c r="B436" s="92"/>
      <c r="C436" s="92"/>
      <c r="D436" s="92"/>
      <c r="E436" s="92"/>
      <c r="F436" s="92"/>
      <c r="G436" s="92"/>
      <c r="H436" s="92"/>
      <c r="I436" s="92"/>
      <c r="J436" s="92"/>
      <c r="K436" s="92"/>
    </row>
    <row r="437" spans="2:11" ht="15.75" customHeight="1" x14ac:dyDescent="0.2">
      <c r="B437" s="92"/>
      <c r="C437" s="92"/>
      <c r="D437" s="92"/>
      <c r="E437" s="92"/>
      <c r="F437" s="92"/>
      <c r="G437" s="92"/>
      <c r="H437" s="92"/>
      <c r="I437" s="92"/>
      <c r="J437" s="92"/>
      <c r="K437" s="92"/>
    </row>
    <row r="438" spans="2:11" ht="15.75" customHeight="1" x14ac:dyDescent="0.2">
      <c r="B438" s="92"/>
      <c r="C438" s="92"/>
      <c r="D438" s="92"/>
      <c r="E438" s="92"/>
      <c r="F438" s="92"/>
      <c r="G438" s="92"/>
      <c r="H438" s="92"/>
      <c r="I438" s="92"/>
      <c r="J438" s="92"/>
      <c r="K438" s="92"/>
    </row>
    <row r="439" spans="2:11" ht="15.75" customHeight="1" x14ac:dyDescent="0.2">
      <c r="B439" s="92"/>
      <c r="C439" s="92"/>
      <c r="D439" s="92"/>
      <c r="E439" s="92"/>
      <c r="F439" s="92"/>
      <c r="G439" s="92"/>
      <c r="H439" s="92"/>
      <c r="I439" s="92"/>
      <c r="J439" s="92"/>
      <c r="K439" s="92"/>
    </row>
    <row r="440" spans="2:11" ht="15.75" customHeight="1" x14ac:dyDescent="0.2">
      <c r="B440" s="92"/>
      <c r="C440" s="92"/>
      <c r="D440" s="92"/>
      <c r="E440" s="92"/>
      <c r="F440" s="92"/>
      <c r="G440" s="92"/>
      <c r="H440" s="92"/>
      <c r="I440" s="92"/>
      <c r="J440" s="92"/>
      <c r="K440" s="92"/>
    </row>
    <row r="441" spans="2:11" ht="15.75" customHeight="1" x14ac:dyDescent="0.2">
      <c r="B441" s="92"/>
      <c r="C441" s="92"/>
      <c r="D441" s="92"/>
      <c r="E441" s="92"/>
      <c r="F441" s="92"/>
      <c r="G441" s="92"/>
      <c r="H441" s="92"/>
      <c r="I441" s="92"/>
      <c r="J441" s="92"/>
      <c r="K441" s="92"/>
    </row>
    <row r="442" spans="2:11" ht="15.75" customHeight="1" x14ac:dyDescent="0.2">
      <c r="B442" s="92"/>
      <c r="C442" s="92"/>
      <c r="D442" s="92"/>
      <c r="E442" s="92"/>
      <c r="F442" s="92"/>
      <c r="G442" s="92"/>
      <c r="H442" s="92"/>
      <c r="I442" s="92"/>
      <c r="J442" s="92"/>
      <c r="K442" s="92"/>
    </row>
    <row r="443" spans="2:11" ht="15.75" customHeight="1" x14ac:dyDescent="0.2">
      <c r="B443" s="92"/>
      <c r="C443" s="92"/>
      <c r="D443" s="92"/>
      <c r="E443" s="92"/>
      <c r="F443" s="92"/>
      <c r="G443" s="92"/>
      <c r="H443" s="92"/>
      <c r="I443" s="92"/>
      <c r="J443" s="92"/>
      <c r="K443" s="92"/>
    </row>
    <row r="444" spans="2:11" ht="15.75" customHeight="1" x14ac:dyDescent="0.2">
      <c r="B444" s="92"/>
      <c r="C444" s="92"/>
      <c r="D444" s="92"/>
      <c r="E444" s="92"/>
      <c r="F444" s="92"/>
      <c r="G444" s="92"/>
      <c r="H444" s="92"/>
      <c r="I444" s="92"/>
      <c r="J444" s="92"/>
      <c r="K444" s="92"/>
    </row>
    <row r="445" spans="2:11" ht="15.75" customHeight="1" x14ac:dyDescent="0.2">
      <c r="B445" s="92"/>
      <c r="C445" s="92"/>
      <c r="D445" s="92"/>
      <c r="E445" s="92"/>
      <c r="F445" s="92"/>
      <c r="G445" s="92"/>
      <c r="H445" s="92"/>
      <c r="I445" s="92"/>
      <c r="J445" s="92"/>
      <c r="K445" s="92"/>
    </row>
    <row r="446" spans="2:11" ht="15.75" customHeight="1" x14ac:dyDescent="0.2">
      <c r="B446" s="92"/>
      <c r="C446" s="92"/>
      <c r="D446" s="92"/>
      <c r="E446" s="92"/>
      <c r="F446" s="92"/>
      <c r="G446" s="92"/>
      <c r="H446" s="92"/>
      <c r="I446" s="92"/>
      <c r="J446" s="92"/>
      <c r="K446" s="92"/>
    </row>
    <row r="447" spans="2:11" ht="15.75" customHeight="1" x14ac:dyDescent="0.2">
      <c r="B447" s="92"/>
      <c r="C447" s="92"/>
      <c r="D447" s="92"/>
      <c r="E447" s="92"/>
      <c r="F447" s="92"/>
      <c r="G447" s="92"/>
      <c r="H447" s="92"/>
      <c r="I447" s="92"/>
      <c r="J447" s="92"/>
      <c r="K447" s="92"/>
    </row>
    <row r="448" spans="2:11" ht="15.75" customHeight="1" x14ac:dyDescent="0.2">
      <c r="B448" s="92"/>
      <c r="C448" s="92"/>
      <c r="D448" s="92"/>
      <c r="E448" s="92"/>
      <c r="F448" s="92"/>
      <c r="G448" s="92"/>
      <c r="H448" s="92"/>
      <c r="I448" s="92"/>
      <c r="J448" s="92"/>
      <c r="K448" s="92"/>
    </row>
    <row r="449" spans="2:11" ht="15.75" customHeight="1" x14ac:dyDescent="0.2">
      <c r="B449" s="92"/>
      <c r="C449" s="92"/>
      <c r="D449" s="92"/>
      <c r="E449" s="92"/>
      <c r="F449" s="92"/>
      <c r="G449" s="92"/>
      <c r="H449" s="92"/>
      <c r="I449" s="92"/>
      <c r="J449" s="92"/>
      <c r="K449" s="92"/>
    </row>
    <row r="450" spans="2:11" ht="15.75" customHeight="1" x14ac:dyDescent="0.2">
      <c r="B450" s="92"/>
      <c r="C450" s="92"/>
      <c r="D450" s="92"/>
      <c r="E450" s="92"/>
      <c r="F450" s="92"/>
      <c r="G450" s="92"/>
      <c r="H450" s="92"/>
      <c r="I450" s="92"/>
      <c r="J450" s="92"/>
      <c r="K450" s="92"/>
    </row>
    <row r="451" spans="2:11" ht="15.75" customHeight="1" x14ac:dyDescent="0.2">
      <c r="B451" s="92"/>
      <c r="C451" s="92"/>
      <c r="D451" s="92"/>
      <c r="E451" s="92"/>
      <c r="F451" s="92"/>
      <c r="G451" s="92"/>
      <c r="H451" s="92"/>
      <c r="I451" s="92"/>
      <c r="J451" s="92"/>
      <c r="K451" s="92"/>
    </row>
    <row r="452" spans="2:11" ht="15.75" customHeight="1" x14ac:dyDescent="0.2">
      <c r="B452" s="92"/>
      <c r="C452" s="92"/>
      <c r="D452" s="92"/>
      <c r="E452" s="92"/>
      <c r="F452" s="92"/>
      <c r="G452" s="92"/>
      <c r="H452" s="92"/>
      <c r="I452" s="92"/>
      <c r="J452" s="92"/>
      <c r="K452" s="92"/>
    </row>
    <row r="453" spans="2:11" ht="15.75" customHeight="1" x14ac:dyDescent="0.2">
      <c r="B453" s="92"/>
      <c r="C453" s="92"/>
      <c r="D453" s="92"/>
      <c r="E453" s="92"/>
      <c r="F453" s="92"/>
      <c r="G453" s="92"/>
      <c r="H453" s="92"/>
      <c r="I453" s="92"/>
      <c r="J453" s="92"/>
      <c r="K453" s="92"/>
    </row>
    <row r="454" spans="2:11" ht="15.75" customHeight="1" x14ac:dyDescent="0.2">
      <c r="B454" s="92"/>
      <c r="C454" s="92"/>
      <c r="D454" s="92"/>
      <c r="E454" s="92"/>
      <c r="F454" s="92"/>
      <c r="G454" s="92"/>
      <c r="H454" s="92"/>
      <c r="I454" s="92"/>
      <c r="J454" s="92"/>
      <c r="K454" s="92"/>
    </row>
    <row r="455" spans="2:11" ht="15.75" customHeight="1" x14ac:dyDescent="0.2">
      <c r="B455" s="92"/>
      <c r="C455" s="92"/>
      <c r="D455" s="92"/>
      <c r="E455" s="92"/>
      <c r="F455" s="92"/>
      <c r="G455" s="92"/>
      <c r="H455" s="92"/>
      <c r="I455" s="92"/>
      <c r="J455" s="92"/>
      <c r="K455" s="92"/>
    </row>
    <row r="456" spans="2:11" ht="15.75" customHeight="1" x14ac:dyDescent="0.2">
      <c r="B456" s="92"/>
      <c r="C456" s="92"/>
      <c r="D456" s="92"/>
      <c r="E456" s="92"/>
      <c r="F456" s="92"/>
      <c r="G456" s="92"/>
      <c r="H456" s="92"/>
      <c r="I456" s="92"/>
      <c r="J456" s="92"/>
      <c r="K456" s="92"/>
    </row>
    <row r="457" spans="2:11" ht="15.75" customHeight="1" x14ac:dyDescent="0.2">
      <c r="B457" s="92"/>
      <c r="C457" s="92"/>
      <c r="D457" s="92"/>
      <c r="E457" s="92"/>
      <c r="F457" s="92"/>
      <c r="G457" s="92"/>
      <c r="H457" s="92"/>
      <c r="I457" s="92"/>
      <c r="J457" s="92"/>
      <c r="K457" s="92"/>
    </row>
    <row r="458" spans="2:11" ht="15.75" customHeight="1" x14ac:dyDescent="0.2">
      <c r="B458" s="92"/>
      <c r="C458" s="92"/>
      <c r="D458" s="92"/>
      <c r="E458" s="92"/>
      <c r="F458" s="92"/>
      <c r="G458" s="92"/>
      <c r="H458" s="92"/>
      <c r="I458" s="92"/>
      <c r="J458" s="92"/>
      <c r="K458" s="92"/>
    </row>
    <row r="459" spans="2:11" ht="15.75" customHeight="1" x14ac:dyDescent="0.2">
      <c r="B459" s="92"/>
      <c r="C459" s="92"/>
      <c r="D459" s="92"/>
      <c r="E459" s="92"/>
      <c r="F459" s="92"/>
      <c r="G459" s="92"/>
      <c r="H459" s="92"/>
      <c r="I459" s="92"/>
      <c r="J459" s="92"/>
      <c r="K459" s="92"/>
    </row>
    <row r="460" spans="2:11" ht="15.75" customHeight="1" x14ac:dyDescent="0.2">
      <c r="B460" s="92"/>
      <c r="C460" s="92"/>
      <c r="D460" s="92"/>
      <c r="E460" s="92"/>
      <c r="F460" s="92"/>
      <c r="G460" s="92"/>
      <c r="H460" s="92"/>
      <c r="I460" s="92"/>
      <c r="J460" s="92"/>
      <c r="K460" s="92"/>
    </row>
    <row r="461" spans="2:11" ht="15.75" customHeight="1" x14ac:dyDescent="0.2">
      <c r="B461" s="92"/>
      <c r="C461" s="92"/>
      <c r="D461" s="92"/>
      <c r="E461" s="92"/>
      <c r="F461" s="92"/>
      <c r="G461" s="92"/>
      <c r="H461" s="92"/>
      <c r="I461" s="92"/>
      <c r="J461" s="92"/>
      <c r="K461" s="92"/>
    </row>
    <row r="462" spans="2:11" ht="15.75" customHeight="1" x14ac:dyDescent="0.2">
      <c r="B462" s="92"/>
      <c r="C462" s="92"/>
      <c r="D462" s="92"/>
      <c r="E462" s="92"/>
      <c r="F462" s="92"/>
      <c r="G462" s="92"/>
      <c r="H462" s="92"/>
      <c r="I462" s="92"/>
      <c r="J462" s="92"/>
      <c r="K462" s="92"/>
    </row>
    <row r="463" spans="2:11" ht="15.75" customHeight="1" x14ac:dyDescent="0.2">
      <c r="B463" s="92"/>
      <c r="C463" s="92"/>
      <c r="D463" s="92"/>
      <c r="E463" s="92"/>
      <c r="F463" s="92"/>
      <c r="G463" s="92"/>
      <c r="H463" s="92"/>
      <c r="I463" s="92"/>
      <c r="J463" s="92"/>
      <c r="K463" s="92"/>
    </row>
    <row r="464" spans="2:11" ht="15.75" customHeight="1" x14ac:dyDescent="0.2">
      <c r="B464" s="92"/>
      <c r="C464" s="92"/>
      <c r="D464" s="92"/>
      <c r="E464" s="92"/>
      <c r="F464" s="92"/>
      <c r="G464" s="92"/>
      <c r="H464" s="92"/>
      <c r="I464" s="92"/>
      <c r="J464" s="92"/>
      <c r="K464" s="92"/>
    </row>
    <row r="465" spans="2:11" ht="15.75" customHeight="1" x14ac:dyDescent="0.2">
      <c r="B465" s="92"/>
      <c r="C465" s="92"/>
      <c r="D465" s="92"/>
      <c r="E465" s="92"/>
      <c r="F465" s="92"/>
      <c r="G465" s="92"/>
      <c r="H465" s="92"/>
      <c r="I465" s="92"/>
      <c r="J465" s="92"/>
      <c r="K465" s="92"/>
    </row>
    <row r="466" spans="2:11" ht="15.75" customHeight="1" x14ac:dyDescent="0.2">
      <c r="B466" s="92"/>
      <c r="C466" s="92"/>
      <c r="D466" s="92"/>
      <c r="E466" s="92"/>
      <c r="F466" s="92"/>
      <c r="G466" s="92"/>
      <c r="H466" s="92"/>
      <c r="I466" s="92"/>
      <c r="J466" s="92"/>
      <c r="K466" s="92"/>
    </row>
    <row r="467" spans="2:11" ht="15.75" customHeight="1" x14ac:dyDescent="0.2">
      <c r="B467" s="92"/>
      <c r="C467" s="92"/>
      <c r="D467" s="92"/>
      <c r="E467" s="92"/>
      <c r="F467" s="92"/>
      <c r="G467" s="92"/>
      <c r="H467" s="92"/>
      <c r="I467" s="92"/>
      <c r="J467" s="92"/>
      <c r="K467" s="92"/>
    </row>
    <row r="468" spans="2:11" ht="15.75" customHeight="1" x14ac:dyDescent="0.2">
      <c r="B468" s="92"/>
      <c r="C468" s="92"/>
      <c r="D468" s="92"/>
      <c r="E468" s="92"/>
      <c r="F468" s="92"/>
      <c r="G468" s="92"/>
      <c r="H468" s="92"/>
      <c r="I468" s="92"/>
      <c r="J468" s="92"/>
      <c r="K468" s="92"/>
    </row>
    <row r="469" spans="2:11" ht="15.75" customHeight="1" x14ac:dyDescent="0.2">
      <c r="B469" s="92"/>
      <c r="C469" s="92"/>
      <c r="D469" s="92"/>
      <c r="E469" s="92"/>
      <c r="F469" s="92"/>
      <c r="G469" s="92"/>
      <c r="H469" s="92"/>
      <c r="I469" s="92"/>
      <c r="J469" s="92"/>
      <c r="K469" s="92"/>
    </row>
    <row r="470" spans="2:11" ht="15.75" customHeight="1" x14ac:dyDescent="0.2">
      <c r="B470" s="92"/>
      <c r="C470" s="92"/>
      <c r="D470" s="92"/>
      <c r="E470" s="92"/>
      <c r="F470" s="92"/>
      <c r="G470" s="92"/>
      <c r="H470" s="92"/>
      <c r="I470" s="92"/>
      <c r="J470" s="92"/>
      <c r="K470" s="92"/>
    </row>
    <row r="471" spans="2:11" ht="15.75" customHeight="1" x14ac:dyDescent="0.2">
      <c r="B471" s="92"/>
      <c r="C471" s="92"/>
      <c r="D471" s="92"/>
      <c r="E471" s="92"/>
      <c r="F471" s="92"/>
      <c r="G471" s="92"/>
      <c r="H471" s="92"/>
      <c r="I471" s="92"/>
      <c r="J471" s="92"/>
      <c r="K471" s="92"/>
    </row>
    <row r="472" spans="2:11" ht="15.75" customHeight="1" x14ac:dyDescent="0.2">
      <c r="B472" s="92"/>
      <c r="C472" s="92"/>
      <c r="D472" s="92"/>
      <c r="E472" s="92"/>
      <c r="F472" s="92"/>
      <c r="G472" s="92"/>
      <c r="H472" s="92"/>
      <c r="I472" s="92"/>
      <c r="J472" s="92"/>
      <c r="K472" s="92"/>
    </row>
    <row r="473" spans="2:11" ht="15.75" customHeight="1" x14ac:dyDescent="0.2">
      <c r="B473" s="92"/>
      <c r="C473" s="92"/>
      <c r="D473" s="92"/>
      <c r="E473" s="92"/>
      <c r="F473" s="92"/>
      <c r="G473" s="92"/>
      <c r="H473" s="92"/>
      <c r="I473" s="92"/>
      <c r="J473" s="92"/>
      <c r="K473" s="92"/>
    </row>
    <row r="474" spans="2:11" ht="15.75" customHeight="1" x14ac:dyDescent="0.2">
      <c r="B474" s="92"/>
      <c r="C474" s="92"/>
      <c r="D474" s="92"/>
      <c r="E474" s="92"/>
      <c r="F474" s="92"/>
      <c r="G474" s="92"/>
      <c r="H474" s="92"/>
      <c r="I474" s="92"/>
      <c r="J474" s="92"/>
      <c r="K474" s="92"/>
    </row>
    <row r="475" spans="2:11" ht="15.75" customHeight="1" x14ac:dyDescent="0.2">
      <c r="B475" s="92"/>
      <c r="C475" s="92"/>
      <c r="D475" s="92"/>
      <c r="E475" s="92"/>
      <c r="F475" s="92"/>
      <c r="G475" s="92"/>
      <c r="H475" s="92"/>
      <c r="I475" s="92"/>
      <c r="J475" s="92"/>
      <c r="K475" s="92"/>
    </row>
    <row r="476" spans="2:11" ht="15.75" customHeight="1" x14ac:dyDescent="0.2">
      <c r="B476" s="92"/>
      <c r="C476" s="92"/>
      <c r="D476" s="92"/>
      <c r="E476" s="92"/>
      <c r="F476" s="92"/>
      <c r="G476" s="92"/>
      <c r="H476" s="92"/>
      <c r="I476" s="92"/>
      <c r="J476" s="92"/>
      <c r="K476" s="92"/>
    </row>
    <row r="477" spans="2:11" ht="15.75" customHeight="1" x14ac:dyDescent="0.2">
      <c r="B477" s="92"/>
      <c r="C477" s="92"/>
      <c r="D477" s="92"/>
      <c r="E477" s="92"/>
      <c r="F477" s="92"/>
      <c r="G477" s="92"/>
      <c r="H477" s="92"/>
      <c r="I477" s="92"/>
      <c r="J477" s="92"/>
      <c r="K477" s="92"/>
    </row>
    <row r="478" spans="2:11" ht="15.75" customHeight="1" x14ac:dyDescent="0.2">
      <c r="B478" s="92"/>
      <c r="C478" s="92"/>
      <c r="D478" s="92"/>
      <c r="E478" s="92"/>
      <c r="F478" s="92"/>
      <c r="G478" s="92"/>
      <c r="H478" s="92"/>
      <c r="I478" s="92"/>
      <c r="J478" s="92"/>
      <c r="K478" s="92"/>
    </row>
    <row r="479" spans="2:11" ht="15.75" customHeight="1" x14ac:dyDescent="0.2">
      <c r="B479" s="92"/>
      <c r="C479" s="92"/>
      <c r="D479" s="92"/>
      <c r="E479" s="92"/>
      <c r="F479" s="92"/>
      <c r="G479" s="92"/>
      <c r="H479" s="92"/>
      <c r="I479" s="92"/>
      <c r="J479" s="92"/>
      <c r="K479" s="92"/>
    </row>
    <row r="480" spans="2:11" ht="15.75" customHeight="1" x14ac:dyDescent="0.2">
      <c r="B480" s="92"/>
      <c r="C480" s="92"/>
      <c r="D480" s="92"/>
      <c r="E480" s="92"/>
      <c r="F480" s="92"/>
      <c r="G480" s="92"/>
      <c r="H480" s="92"/>
      <c r="I480" s="92"/>
      <c r="J480" s="92"/>
      <c r="K480" s="92"/>
    </row>
    <row r="481" spans="2:11" ht="15.75" customHeight="1" x14ac:dyDescent="0.2">
      <c r="B481" s="92"/>
      <c r="C481" s="92"/>
      <c r="D481" s="92"/>
      <c r="E481" s="92"/>
      <c r="F481" s="92"/>
      <c r="G481" s="92"/>
      <c r="H481" s="92"/>
      <c r="I481" s="92"/>
      <c r="J481" s="92"/>
      <c r="K481" s="92"/>
    </row>
    <row r="482" spans="2:11" ht="15.75" customHeight="1" x14ac:dyDescent="0.2">
      <c r="B482" s="92"/>
      <c r="C482" s="92"/>
      <c r="D482" s="92"/>
      <c r="E482" s="92"/>
      <c r="F482" s="92"/>
      <c r="G482" s="92"/>
      <c r="H482" s="92"/>
      <c r="I482" s="92"/>
      <c r="J482" s="92"/>
      <c r="K482" s="92"/>
    </row>
    <row r="483" spans="2:11" ht="15.75" customHeight="1" x14ac:dyDescent="0.2">
      <c r="B483" s="92"/>
      <c r="C483" s="92"/>
      <c r="D483" s="92"/>
      <c r="E483" s="92"/>
      <c r="F483" s="92"/>
      <c r="G483" s="92"/>
      <c r="H483" s="92"/>
      <c r="I483" s="92"/>
      <c r="J483" s="92"/>
      <c r="K483" s="92"/>
    </row>
    <row r="484" spans="2:11" ht="15.75" customHeight="1" x14ac:dyDescent="0.2">
      <c r="B484" s="92"/>
      <c r="C484" s="92"/>
      <c r="D484" s="92"/>
      <c r="E484" s="92"/>
      <c r="F484" s="92"/>
      <c r="G484" s="92"/>
      <c r="H484" s="92"/>
      <c r="I484" s="92"/>
      <c r="J484" s="92"/>
      <c r="K484" s="92"/>
    </row>
    <row r="485" spans="2:11" ht="15.75" customHeight="1" x14ac:dyDescent="0.2">
      <c r="B485" s="92"/>
      <c r="C485" s="92"/>
      <c r="D485" s="92"/>
      <c r="E485" s="92"/>
      <c r="F485" s="92"/>
      <c r="G485" s="92"/>
      <c r="H485" s="92"/>
      <c r="I485" s="92"/>
      <c r="J485" s="92"/>
      <c r="K485" s="92"/>
    </row>
    <row r="486" spans="2:11" ht="15.75" customHeight="1" x14ac:dyDescent="0.2">
      <c r="B486" s="92"/>
      <c r="C486" s="92"/>
      <c r="D486" s="92"/>
      <c r="E486" s="92"/>
      <c r="F486" s="92"/>
      <c r="G486" s="92"/>
      <c r="H486" s="92"/>
      <c r="I486" s="92"/>
      <c r="J486" s="92"/>
      <c r="K486" s="92"/>
    </row>
    <row r="487" spans="2:11" ht="15.75" customHeight="1" x14ac:dyDescent="0.2">
      <c r="B487" s="92"/>
      <c r="C487" s="92"/>
      <c r="D487" s="92"/>
      <c r="E487" s="92"/>
      <c r="F487" s="92"/>
      <c r="G487" s="92"/>
      <c r="H487" s="92"/>
      <c r="I487" s="92"/>
      <c r="J487" s="92"/>
      <c r="K487" s="92"/>
    </row>
    <row r="488" spans="2:11" ht="15.75" customHeight="1" x14ac:dyDescent="0.2">
      <c r="B488" s="92"/>
      <c r="C488" s="92"/>
      <c r="D488" s="92"/>
      <c r="E488" s="92"/>
      <c r="F488" s="92"/>
      <c r="G488" s="92"/>
      <c r="H488" s="92"/>
      <c r="I488" s="92"/>
      <c r="J488" s="92"/>
      <c r="K488" s="92"/>
    </row>
    <row r="489" spans="2:11" ht="15.75" customHeight="1" x14ac:dyDescent="0.2">
      <c r="B489" s="92"/>
      <c r="C489" s="92"/>
      <c r="D489" s="92"/>
      <c r="E489" s="92"/>
      <c r="F489" s="92"/>
      <c r="G489" s="92"/>
      <c r="H489" s="92"/>
      <c r="I489" s="92"/>
      <c r="J489" s="92"/>
      <c r="K489" s="92"/>
    </row>
    <row r="490" spans="2:11" ht="15.75" customHeight="1" x14ac:dyDescent="0.2">
      <c r="B490" s="92"/>
      <c r="C490" s="92"/>
      <c r="D490" s="92"/>
      <c r="E490" s="92"/>
      <c r="F490" s="92"/>
      <c r="G490" s="92"/>
      <c r="H490" s="92"/>
      <c r="I490" s="92"/>
      <c r="J490" s="92"/>
      <c r="K490" s="92"/>
    </row>
    <row r="491" spans="2:11" ht="15.75" customHeight="1" x14ac:dyDescent="0.2">
      <c r="B491" s="92"/>
      <c r="C491" s="92"/>
      <c r="D491" s="92"/>
      <c r="E491" s="92"/>
      <c r="F491" s="92"/>
      <c r="G491" s="92"/>
      <c r="H491" s="92"/>
      <c r="I491" s="92"/>
      <c r="J491" s="92"/>
      <c r="K491" s="92"/>
    </row>
    <row r="492" spans="2:11" ht="15.75" customHeight="1" x14ac:dyDescent="0.2">
      <c r="B492" s="92"/>
      <c r="C492" s="92"/>
      <c r="D492" s="92"/>
      <c r="E492" s="92"/>
      <c r="F492" s="92"/>
      <c r="G492" s="92"/>
      <c r="H492" s="92"/>
      <c r="I492" s="92"/>
      <c r="J492" s="92"/>
      <c r="K492" s="92"/>
    </row>
    <row r="493" spans="2:11" ht="15.75" customHeight="1" x14ac:dyDescent="0.2">
      <c r="B493" s="92"/>
      <c r="C493" s="92"/>
      <c r="D493" s="92"/>
      <c r="E493" s="92"/>
      <c r="F493" s="92"/>
      <c r="G493" s="92"/>
      <c r="H493" s="92"/>
      <c r="I493" s="92"/>
      <c r="J493" s="92"/>
      <c r="K493" s="92"/>
    </row>
    <row r="494" spans="2:11" ht="15.75" customHeight="1" x14ac:dyDescent="0.2">
      <c r="B494" s="92"/>
      <c r="C494" s="92"/>
      <c r="D494" s="92"/>
      <c r="E494" s="92"/>
      <c r="F494" s="92"/>
      <c r="G494" s="92"/>
      <c r="H494" s="92"/>
      <c r="I494" s="92"/>
      <c r="J494" s="92"/>
      <c r="K494" s="92"/>
    </row>
    <row r="495" spans="2:11" ht="15.75" customHeight="1" x14ac:dyDescent="0.2">
      <c r="B495" s="92"/>
      <c r="C495" s="92"/>
      <c r="D495" s="92"/>
      <c r="E495" s="92"/>
      <c r="F495" s="92"/>
      <c r="G495" s="92"/>
      <c r="H495" s="92"/>
      <c r="I495" s="92"/>
      <c r="J495" s="92"/>
      <c r="K495" s="92"/>
    </row>
    <row r="496" spans="2:11" ht="15.75" customHeight="1" x14ac:dyDescent="0.2">
      <c r="B496" s="92"/>
      <c r="C496" s="92"/>
      <c r="D496" s="92"/>
      <c r="E496" s="92"/>
      <c r="F496" s="92"/>
      <c r="G496" s="92"/>
      <c r="H496" s="92"/>
      <c r="I496" s="92"/>
      <c r="J496" s="92"/>
      <c r="K496" s="92"/>
    </row>
    <row r="497" spans="2:11" ht="15.75" customHeight="1" x14ac:dyDescent="0.2">
      <c r="B497" s="92"/>
      <c r="C497" s="92"/>
      <c r="D497" s="92"/>
      <c r="E497" s="92"/>
      <c r="F497" s="92"/>
      <c r="G497" s="92"/>
      <c r="H497" s="92"/>
      <c r="I497" s="92"/>
      <c r="J497" s="92"/>
      <c r="K497" s="92"/>
    </row>
    <row r="498" spans="2:11" ht="15.75" customHeight="1" x14ac:dyDescent="0.2">
      <c r="B498" s="92"/>
      <c r="C498" s="92"/>
      <c r="D498" s="92"/>
      <c r="E498" s="92"/>
      <c r="F498" s="92"/>
      <c r="G498" s="92"/>
      <c r="H498" s="92"/>
      <c r="I498" s="92"/>
      <c r="J498" s="92"/>
      <c r="K498" s="92"/>
    </row>
    <row r="499" spans="2:11" ht="15.75" customHeight="1" x14ac:dyDescent="0.2">
      <c r="B499" s="92"/>
      <c r="C499" s="92"/>
      <c r="D499" s="92"/>
      <c r="E499" s="92"/>
      <c r="F499" s="92"/>
      <c r="G499" s="92"/>
      <c r="H499" s="92"/>
      <c r="I499" s="92"/>
      <c r="J499" s="92"/>
      <c r="K499" s="92"/>
    </row>
    <row r="500" spans="2:11" ht="15.75" customHeight="1" x14ac:dyDescent="0.2">
      <c r="B500" s="92"/>
      <c r="C500" s="92"/>
      <c r="D500" s="92"/>
      <c r="E500" s="92"/>
      <c r="F500" s="92"/>
      <c r="G500" s="92"/>
      <c r="H500" s="92"/>
      <c r="I500" s="92"/>
      <c r="J500" s="92"/>
      <c r="K500" s="92"/>
    </row>
    <row r="501" spans="2:11" ht="15.75" customHeight="1" x14ac:dyDescent="0.2">
      <c r="B501" s="92"/>
      <c r="C501" s="92"/>
      <c r="D501" s="92"/>
      <c r="E501" s="92"/>
      <c r="F501" s="92"/>
      <c r="G501" s="92"/>
      <c r="H501" s="92"/>
      <c r="I501" s="92"/>
      <c r="J501" s="92"/>
      <c r="K501" s="92"/>
    </row>
    <row r="502" spans="2:11" ht="15.75" customHeight="1" x14ac:dyDescent="0.2">
      <c r="B502" s="92"/>
      <c r="C502" s="92"/>
      <c r="D502" s="92"/>
      <c r="E502" s="92"/>
      <c r="F502" s="92"/>
      <c r="G502" s="92"/>
      <c r="H502" s="92"/>
      <c r="I502" s="92"/>
      <c r="J502" s="92"/>
      <c r="K502" s="92"/>
    </row>
    <row r="503" spans="2:11" ht="15.75" customHeight="1" x14ac:dyDescent="0.2">
      <c r="B503" s="92"/>
      <c r="C503" s="92"/>
      <c r="D503" s="92"/>
      <c r="E503" s="92"/>
      <c r="F503" s="92"/>
      <c r="G503" s="92"/>
      <c r="H503" s="92"/>
      <c r="I503" s="92"/>
      <c r="J503" s="92"/>
      <c r="K503" s="92"/>
    </row>
    <row r="504" spans="2:11" ht="15.75" customHeight="1" x14ac:dyDescent="0.2">
      <c r="B504" s="92"/>
      <c r="C504" s="92"/>
      <c r="D504" s="92"/>
      <c r="E504" s="92"/>
      <c r="F504" s="92"/>
      <c r="G504" s="92"/>
      <c r="H504" s="92"/>
      <c r="I504" s="92"/>
      <c r="J504" s="92"/>
      <c r="K504" s="92"/>
    </row>
    <row r="505" spans="2:11" ht="15.75" customHeight="1" x14ac:dyDescent="0.2">
      <c r="B505" s="92"/>
      <c r="C505" s="92"/>
      <c r="D505" s="92"/>
      <c r="E505" s="92"/>
      <c r="F505" s="92"/>
      <c r="G505" s="92"/>
      <c r="H505" s="92"/>
      <c r="I505" s="92"/>
      <c r="J505" s="92"/>
      <c r="K505" s="92"/>
    </row>
    <row r="506" spans="2:11" ht="15.75" customHeight="1" x14ac:dyDescent="0.2">
      <c r="B506" s="92"/>
      <c r="C506" s="92"/>
      <c r="D506" s="92"/>
      <c r="E506" s="92"/>
      <c r="F506" s="92"/>
      <c r="G506" s="92"/>
      <c r="H506" s="92"/>
      <c r="I506" s="92"/>
      <c r="J506" s="92"/>
      <c r="K506" s="92"/>
    </row>
    <row r="507" spans="2:11" ht="15.75" customHeight="1" x14ac:dyDescent="0.2">
      <c r="B507" s="92"/>
      <c r="C507" s="92"/>
      <c r="D507" s="92"/>
      <c r="E507" s="92"/>
      <c r="F507" s="92"/>
      <c r="G507" s="92"/>
      <c r="H507" s="92"/>
      <c r="I507" s="92"/>
      <c r="J507" s="92"/>
      <c r="K507" s="92"/>
    </row>
    <row r="508" spans="2:11" ht="15.75" customHeight="1" x14ac:dyDescent="0.2">
      <c r="B508" s="92"/>
      <c r="C508" s="92"/>
      <c r="D508" s="92"/>
      <c r="E508" s="92"/>
      <c r="F508" s="92"/>
      <c r="G508" s="92"/>
      <c r="H508" s="92"/>
      <c r="I508" s="92"/>
      <c r="J508" s="92"/>
      <c r="K508" s="92"/>
    </row>
    <row r="509" spans="2:11" ht="15.75" customHeight="1" x14ac:dyDescent="0.2">
      <c r="B509" s="92"/>
      <c r="C509" s="92"/>
      <c r="D509" s="92"/>
      <c r="E509" s="92"/>
      <c r="F509" s="92"/>
      <c r="G509" s="92"/>
      <c r="H509" s="92"/>
      <c r="I509" s="92"/>
      <c r="J509" s="92"/>
      <c r="K509" s="92"/>
    </row>
    <row r="510" spans="2:11" ht="15.75" customHeight="1" x14ac:dyDescent="0.2">
      <c r="B510" s="92"/>
      <c r="C510" s="92"/>
      <c r="D510" s="92"/>
      <c r="E510" s="92"/>
      <c r="F510" s="92"/>
      <c r="G510" s="92"/>
      <c r="H510" s="92"/>
      <c r="I510" s="92"/>
      <c r="J510" s="92"/>
      <c r="K510" s="92"/>
    </row>
    <row r="511" spans="2:11" ht="15.75" customHeight="1" x14ac:dyDescent="0.2">
      <c r="B511" s="92"/>
      <c r="C511" s="92"/>
      <c r="D511" s="92"/>
      <c r="E511" s="92"/>
      <c r="F511" s="92"/>
      <c r="G511" s="92"/>
      <c r="H511" s="92"/>
      <c r="I511" s="92"/>
      <c r="J511" s="92"/>
      <c r="K511" s="92"/>
    </row>
    <row r="512" spans="2:11" ht="15.75" customHeight="1" x14ac:dyDescent="0.2">
      <c r="B512" s="92"/>
      <c r="C512" s="92"/>
      <c r="D512" s="92"/>
      <c r="E512" s="92"/>
      <c r="F512" s="92"/>
      <c r="G512" s="92"/>
      <c r="H512" s="92"/>
      <c r="I512" s="92"/>
      <c r="J512" s="92"/>
      <c r="K512" s="92"/>
    </row>
    <row r="513" spans="2:11" ht="15.75" customHeight="1" x14ac:dyDescent="0.2">
      <c r="B513" s="92"/>
      <c r="C513" s="92"/>
      <c r="D513" s="92"/>
      <c r="E513" s="92"/>
      <c r="F513" s="92"/>
      <c r="G513" s="92"/>
      <c r="H513" s="92"/>
      <c r="I513" s="92"/>
      <c r="J513" s="92"/>
      <c r="K513" s="92"/>
    </row>
    <row r="514" spans="2:11" ht="15.75" customHeight="1" x14ac:dyDescent="0.2">
      <c r="B514" s="92"/>
      <c r="C514" s="92"/>
      <c r="D514" s="92"/>
      <c r="E514" s="92"/>
      <c r="F514" s="92"/>
      <c r="G514" s="92"/>
      <c r="H514" s="92"/>
      <c r="I514" s="92"/>
      <c r="J514" s="92"/>
      <c r="K514" s="92"/>
    </row>
    <row r="515" spans="2:11" ht="15.75" customHeight="1" x14ac:dyDescent="0.2">
      <c r="B515" s="92"/>
      <c r="C515" s="92"/>
      <c r="D515" s="92"/>
      <c r="E515" s="92"/>
      <c r="F515" s="92"/>
      <c r="G515" s="92"/>
      <c r="H515" s="92"/>
      <c r="I515" s="92"/>
      <c r="J515" s="92"/>
      <c r="K515" s="92"/>
    </row>
    <row r="516" spans="2:11" ht="15.75" customHeight="1" x14ac:dyDescent="0.2">
      <c r="B516" s="92"/>
      <c r="C516" s="92"/>
      <c r="D516" s="92"/>
      <c r="E516" s="92"/>
      <c r="F516" s="92"/>
      <c r="G516" s="92"/>
      <c r="H516" s="92"/>
      <c r="I516" s="92"/>
      <c r="J516" s="92"/>
      <c r="K516" s="92"/>
    </row>
    <row r="517" spans="2:11" ht="15.75" customHeight="1" x14ac:dyDescent="0.2">
      <c r="B517" s="92"/>
      <c r="C517" s="92"/>
      <c r="D517" s="92"/>
      <c r="E517" s="92"/>
      <c r="F517" s="92"/>
      <c r="G517" s="92"/>
      <c r="H517" s="92"/>
      <c r="I517" s="92"/>
      <c r="J517" s="92"/>
      <c r="K517" s="92"/>
    </row>
    <row r="518" spans="2:11" ht="15.75" customHeight="1" x14ac:dyDescent="0.2">
      <c r="B518" s="92"/>
      <c r="C518" s="92"/>
      <c r="D518" s="92"/>
      <c r="E518" s="92"/>
      <c r="F518" s="92"/>
      <c r="G518" s="92"/>
      <c r="H518" s="92"/>
      <c r="I518" s="92"/>
      <c r="J518" s="92"/>
      <c r="K518" s="92"/>
    </row>
    <row r="519" spans="2:11" ht="15.75" customHeight="1" x14ac:dyDescent="0.2">
      <c r="B519" s="92"/>
      <c r="C519" s="92"/>
      <c r="D519" s="92"/>
      <c r="E519" s="92"/>
      <c r="F519" s="92"/>
      <c r="G519" s="92"/>
      <c r="H519" s="92"/>
      <c r="I519" s="92"/>
      <c r="J519" s="92"/>
      <c r="K519" s="92"/>
    </row>
    <row r="520" spans="2:11" ht="15.75" customHeight="1" x14ac:dyDescent="0.2">
      <c r="B520" s="92"/>
      <c r="C520" s="92"/>
      <c r="D520" s="92"/>
      <c r="E520" s="92"/>
      <c r="F520" s="92"/>
      <c r="G520" s="92"/>
      <c r="H520" s="92"/>
      <c r="I520" s="92"/>
      <c r="J520" s="92"/>
      <c r="K520" s="92"/>
    </row>
    <row r="521" spans="2:11" ht="15.75" customHeight="1" x14ac:dyDescent="0.2">
      <c r="B521" s="92"/>
      <c r="C521" s="92"/>
      <c r="D521" s="92"/>
      <c r="E521" s="92"/>
      <c r="F521" s="92"/>
      <c r="G521" s="92"/>
      <c r="H521" s="92"/>
      <c r="I521" s="92"/>
      <c r="J521" s="92"/>
      <c r="K521" s="92"/>
    </row>
    <row r="522" spans="2:11" ht="15.75" customHeight="1" x14ac:dyDescent="0.2">
      <c r="B522" s="92"/>
      <c r="C522" s="92"/>
      <c r="D522" s="92"/>
      <c r="E522" s="92"/>
      <c r="F522" s="92"/>
      <c r="G522" s="92"/>
      <c r="H522" s="92"/>
      <c r="I522" s="92"/>
      <c r="J522" s="92"/>
      <c r="K522" s="92"/>
    </row>
    <row r="523" spans="2:11" ht="15.75" customHeight="1" x14ac:dyDescent="0.2">
      <c r="B523" s="92"/>
      <c r="C523" s="92"/>
      <c r="D523" s="92"/>
      <c r="E523" s="92"/>
      <c r="F523" s="92"/>
      <c r="G523" s="92"/>
      <c r="H523" s="92"/>
      <c r="I523" s="92"/>
      <c r="J523" s="92"/>
      <c r="K523" s="92"/>
    </row>
    <row r="524" spans="2:11" ht="15.75" customHeight="1" x14ac:dyDescent="0.2">
      <c r="B524" s="92"/>
      <c r="C524" s="92"/>
      <c r="D524" s="92"/>
      <c r="E524" s="92"/>
      <c r="F524" s="92"/>
      <c r="G524" s="92"/>
      <c r="H524" s="92"/>
      <c r="I524" s="92"/>
      <c r="J524" s="92"/>
      <c r="K524" s="92"/>
    </row>
    <row r="525" spans="2:11" ht="15.75" customHeight="1" x14ac:dyDescent="0.2">
      <c r="B525" s="92"/>
      <c r="C525" s="92"/>
      <c r="D525" s="92"/>
      <c r="E525" s="92"/>
      <c r="F525" s="92"/>
      <c r="G525" s="92"/>
      <c r="H525" s="92"/>
      <c r="I525" s="92"/>
      <c r="J525" s="92"/>
      <c r="K525" s="92"/>
    </row>
    <row r="526" spans="2:11" ht="15.75" customHeight="1" x14ac:dyDescent="0.2">
      <c r="B526" s="92"/>
      <c r="C526" s="92"/>
      <c r="D526" s="92"/>
      <c r="E526" s="92"/>
      <c r="F526" s="92"/>
      <c r="G526" s="92"/>
      <c r="H526" s="92"/>
      <c r="I526" s="92"/>
      <c r="J526" s="92"/>
      <c r="K526" s="92"/>
    </row>
    <row r="527" spans="2:11" ht="15.75" customHeight="1" x14ac:dyDescent="0.2">
      <c r="B527" s="92"/>
      <c r="C527" s="92"/>
      <c r="D527" s="92"/>
      <c r="E527" s="92"/>
      <c r="F527" s="92"/>
      <c r="G527" s="92"/>
      <c r="H527" s="92"/>
      <c r="I527" s="92"/>
      <c r="J527" s="92"/>
      <c r="K527" s="92"/>
    </row>
    <row r="528" spans="2:11" ht="15.75" customHeight="1" x14ac:dyDescent="0.2">
      <c r="B528" s="92"/>
      <c r="C528" s="92"/>
      <c r="D528" s="92"/>
      <c r="E528" s="92"/>
      <c r="F528" s="92"/>
      <c r="G528" s="92"/>
      <c r="H528" s="92"/>
      <c r="I528" s="92"/>
      <c r="J528" s="92"/>
      <c r="K528" s="92"/>
    </row>
    <row r="529" spans="2:11" ht="15.75" customHeight="1" x14ac:dyDescent="0.2">
      <c r="B529" s="92"/>
      <c r="C529" s="92"/>
      <c r="D529" s="92"/>
      <c r="E529" s="92"/>
      <c r="F529" s="92"/>
      <c r="G529" s="92"/>
      <c r="H529" s="92"/>
      <c r="I529" s="92"/>
      <c r="J529" s="92"/>
      <c r="K529" s="92"/>
    </row>
    <row r="530" spans="2:11" ht="15.75" customHeight="1" x14ac:dyDescent="0.2">
      <c r="B530" s="92"/>
      <c r="C530" s="92"/>
      <c r="D530" s="92"/>
      <c r="E530" s="92"/>
      <c r="F530" s="92"/>
      <c r="G530" s="92"/>
      <c r="H530" s="92"/>
      <c r="I530" s="92"/>
      <c r="J530" s="92"/>
      <c r="K530" s="92"/>
    </row>
    <row r="531" spans="2:11" ht="15.75" customHeight="1" x14ac:dyDescent="0.2">
      <c r="B531" s="92"/>
      <c r="C531" s="92"/>
      <c r="D531" s="92"/>
      <c r="E531" s="92"/>
      <c r="F531" s="92"/>
      <c r="G531" s="92"/>
      <c r="H531" s="92"/>
      <c r="I531" s="92"/>
      <c r="J531" s="92"/>
      <c r="K531" s="92"/>
    </row>
    <row r="532" spans="2:11" ht="15.75" customHeight="1" x14ac:dyDescent="0.2">
      <c r="B532" s="92"/>
      <c r="C532" s="92"/>
      <c r="D532" s="92"/>
      <c r="E532" s="92"/>
      <c r="F532" s="92"/>
      <c r="G532" s="92"/>
      <c r="H532" s="92"/>
      <c r="I532" s="92"/>
      <c r="J532" s="92"/>
      <c r="K532" s="92"/>
    </row>
    <row r="533" spans="2:11" ht="15.75" customHeight="1" x14ac:dyDescent="0.2">
      <c r="B533" s="92"/>
      <c r="C533" s="92"/>
      <c r="D533" s="92"/>
      <c r="E533" s="92"/>
      <c r="F533" s="92"/>
      <c r="G533" s="92"/>
      <c r="H533" s="92"/>
      <c r="I533" s="92"/>
      <c r="J533" s="92"/>
      <c r="K533" s="92"/>
    </row>
    <row r="534" spans="2:11" ht="15.75" customHeight="1" x14ac:dyDescent="0.2">
      <c r="B534" s="92"/>
      <c r="C534" s="92"/>
      <c r="D534" s="92"/>
      <c r="E534" s="92"/>
      <c r="F534" s="92"/>
      <c r="G534" s="92"/>
      <c r="H534" s="92"/>
      <c r="I534" s="92"/>
      <c r="J534" s="92"/>
      <c r="K534" s="92"/>
    </row>
    <row r="535" spans="2:11" ht="15.75" customHeight="1" x14ac:dyDescent="0.2">
      <c r="B535" s="92"/>
      <c r="C535" s="92"/>
      <c r="D535" s="92"/>
      <c r="E535" s="92"/>
      <c r="F535" s="92"/>
      <c r="G535" s="92"/>
      <c r="H535" s="92"/>
      <c r="I535" s="92"/>
      <c r="J535" s="92"/>
      <c r="K535" s="92"/>
    </row>
    <row r="536" spans="2:11" ht="15.75" customHeight="1" x14ac:dyDescent="0.2">
      <c r="B536" s="92"/>
      <c r="C536" s="92"/>
      <c r="D536" s="92"/>
      <c r="E536" s="92"/>
      <c r="F536" s="92"/>
      <c r="G536" s="92"/>
      <c r="H536" s="92"/>
      <c r="I536" s="92"/>
      <c r="J536" s="92"/>
      <c r="K536" s="92"/>
    </row>
    <row r="537" spans="2:11" ht="15.75" customHeight="1" x14ac:dyDescent="0.2">
      <c r="B537" s="92"/>
      <c r="C537" s="92"/>
      <c r="D537" s="92"/>
      <c r="E537" s="92"/>
      <c r="F537" s="92"/>
      <c r="G537" s="92"/>
      <c r="H537" s="92"/>
      <c r="I537" s="92"/>
      <c r="J537" s="92"/>
      <c r="K537" s="92"/>
    </row>
    <row r="538" spans="2:11" ht="15.75" customHeight="1" x14ac:dyDescent="0.2">
      <c r="B538" s="92"/>
      <c r="C538" s="92"/>
      <c r="D538" s="92"/>
      <c r="E538" s="92"/>
      <c r="F538" s="92"/>
      <c r="G538" s="92"/>
      <c r="H538" s="92"/>
      <c r="I538" s="92"/>
      <c r="J538" s="92"/>
      <c r="K538" s="92"/>
    </row>
    <row r="539" spans="2:11" ht="15.75" customHeight="1" x14ac:dyDescent="0.2">
      <c r="B539" s="92"/>
      <c r="C539" s="92"/>
      <c r="D539" s="92"/>
      <c r="E539" s="92"/>
      <c r="F539" s="92"/>
      <c r="G539" s="92"/>
      <c r="H539" s="92"/>
      <c r="I539" s="92"/>
      <c r="J539" s="92"/>
      <c r="K539" s="92"/>
    </row>
    <row r="540" spans="2:11" ht="15.75" customHeight="1" x14ac:dyDescent="0.2">
      <c r="B540" s="92"/>
      <c r="C540" s="92"/>
      <c r="D540" s="92"/>
      <c r="E540" s="92"/>
      <c r="F540" s="92"/>
      <c r="G540" s="92"/>
      <c r="H540" s="92"/>
      <c r="I540" s="92"/>
      <c r="J540" s="92"/>
      <c r="K540" s="92"/>
    </row>
    <row r="541" spans="2:11" ht="15.75" customHeight="1" x14ac:dyDescent="0.2">
      <c r="B541" s="92"/>
      <c r="C541" s="92"/>
      <c r="D541" s="92"/>
      <c r="E541" s="92"/>
      <c r="F541" s="92"/>
      <c r="G541" s="92"/>
      <c r="H541" s="92"/>
      <c r="I541" s="92"/>
      <c r="J541" s="92"/>
      <c r="K541" s="92"/>
    </row>
    <row r="542" spans="2:11" ht="15.75" customHeight="1" x14ac:dyDescent="0.2">
      <c r="B542" s="92"/>
      <c r="C542" s="92"/>
      <c r="D542" s="92"/>
      <c r="E542" s="92"/>
      <c r="F542" s="92"/>
      <c r="G542" s="92"/>
      <c r="H542" s="92"/>
      <c r="I542" s="92"/>
      <c r="J542" s="92"/>
      <c r="K542" s="92"/>
    </row>
    <row r="543" spans="2:11" ht="15.75" customHeight="1" x14ac:dyDescent="0.2">
      <c r="B543" s="92"/>
      <c r="C543" s="92"/>
      <c r="D543" s="92"/>
      <c r="E543" s="92"/>
      <c r="F543" s="92"/>
      <c r="G543" s="92"/>
      <c r="H543" s="92"/>
      <c r="I543" s="92"/>
      <c r="J543" s="92"/>
      <c r="K543" s="92"/>
    </row>
    <row r="544" spans="2:11" ht="15.75" customHeight="1" x14ac:dyDescent="0.2">
      <c r="B544" s="92"/>
      <c r="C544" s="92"/>
      <c r="D544" s="92"/>
      <c r="E544" s="92"/>
      <c r="F544" s="92"/>
      <c r="G544" s="92"/>
      <c r="H544" s="92"/>
      <c r="I544" s="92"/>
      <c r="J544" s="92"/>
      <c r="K544" s="92"/>
    </row>
    <row r="545" spans="2:11" ht="15.75" customHeight="1" x14ac:dyDescent="0.2">
      <c r="B545" s="92"/>
      <c r="C545" s="92"/>
      <c r="D545" s="92"/>
      <c r="E545" s="92"/>
      <c r="F545" s="92"/>
      <c r="G545" s="92"/>
      <c r="H545" s="92"/>
      <c r="I545" s="92"/>
      <c r="J545" s="92"/>
      <c r="K545" s="92"/>
    </row>
    <row r="546" spans="2:11" ht="15.75" customHeight="1" x14ac:dyDescent="0.2">
      <c r="B546" s="92"/>
      <c r="C546" s="92"/>
      <c r="D546" s="92"/>
      <c r="E546" s="92"/>
      <c r="F546" s="92"/>
      <c r="G546" s="92"/>
      <c r="H546" s="92"/>
      <c r="I546" s="92"/>
      <c r="J546" s="92"/>
      <c r="K546" s="92"/>
    </row>
    <row r="547" spans="2:11" ht="15.75" customHeight="1" x14ac:dyDescent="0.2">
      <c r="B547" s="92"/>
      <c r="C547" s="92"/>
      <c r="D547" s="92"/>
      <c r="E547" s="92"/>
      <c r="F547" s="92"/>
      <c r="G547" s="92"/>
      <c r="H547" s="92"/>
      <c r="I547" s="92"/>
      <c r="J547" s="92"/>
      <c r="K547" s="92"/>
    </row>
    <row r="548" spans="2:11" ht="15.75" customHeight="1" x14ac:dyDescent="0.2">
      <c r="B548" s="92"/>
      <c r="C548" s="92"/>
      <c r="D548" s="92"/>
      <c r="E548" s="92"/>
      <c r="F548" s="92"/>
      <c r="G548" s="92"/>
      <c r="H548" s="92"/>
      <c r="I548" s="92"/>
      <c r="J548" s="92"/>
      <c r="K548" s="92"/>
    </row>
    <row r="549" spans="2:11" ht="15.75" customHeight="1" x14ac:dyDescent="0.2">
      <c r="B549" s="92"/>
      <c r="C549" s="92"/>
      <c r="D549" s="92"/>
      <c r="E549" s="92"/>
      <c r="F549" s="92"/>
      <c r="G549" s="92"/>
      <c r="H549" s="92"/>
      <c r="I549" s="92"/>
      <c r="J549" s="92"/>
      <c r="K549" s="92"/>
    </row>
    <row r="550" spans="2:11" ht="15.75" customHeight="1" x14ac:dyDescent="0.2">
      <c r="B550" s="92"/>
      <c r="C550" s="92"/>
      <c r="D550" s="92"/>
      <c r="E550" s="92"/>
      <c r="F550" s="92"/>
      <c r="G550" s="92"/>
      <c r="H550" s="92"/>
      <c r="I550" s="92"/>
      <c r="J550" s="92"/>
      <c r="K550" s="92"/>
    </row>
    <row r="551" spans="2:11" ht="15.75" customHeight="1" x14ac:dyDescent="0.2">
      <c r="B551" s="92"/>
      <c r="C551" s="92"/>
      <c r="D551" s="92"/>
      <c r="E551" s="92"/>
      <c r="F551" s="92"/>
      <c r="G551" s="92"/>
      <c r="H551" s="92"/>
      <c r="I551" s="92"/>
      <c r="J551" s="92"/>
      <c r="K551" s="92"/>
    </row>
    <row r="552" spans="2:11" ht="15.75" customHeight="1" x14ac:dyDescent="0.2">
      <c r="B552" s="92"/>
      <c r="C552" s="92"/>
      <c r="D552" s="92"/>
      <c r="E552" s="92"/>
      <c r="F552" s="92"/>
      <c r="G552" s="92"/>
      <c r="H552" s="92"/>
      <c r="I552" s="92"/>
      <c r="J552" s="92"/>
      <c r="K552" s="92"/>
    </row>
    <row r="553" spans="2:11" ht="15.75" customHeight="1" x14ac:dyDescent="0.2">
      <c r="B553" s="92"/>
      <c r="C553" s="92"/>
      <c r="D553" s="92"/>
      <c r="E553" s="92"/>
      <c r="F553" s="92"/>
      <c r="G553" s="92"/>
      <c r="H553" s="92"/>
      <c r="I553" s="92"/>
      <c r="J553" s="92"/>
      <c r="K553" s="92"/>
    </row>
    <row r="554" spans="2:11" ht="15.75" customHeight="1" x14ac:dyDescent="0.2">
      <c r="B554" s="92"/>
      <c r="C554" s="92"/>
      <c r="D554" s="92"/>
      <c r="E554" s="92"/>
      <c r="F554" s="92"/>
      <c r="G554" s="92"/>
      <c r="H554" s="92"/>
      <c r="I554" s="92"/>
      <c r="J554" s="92"/>
      <c r="K554" s="92"/>
    </row>
    <row r="555" spans="2:11" ht="15.75" customHeight="1" x14ac:dyDescent="0.2">
      <c r="B555" s="92"/>
      <c r="C555" s="92"/>
      <c r="D555" s="92"/>
      <c r="E555" s="92"/>
      <c r="F555" s="92"/>
      <c r="G555" s="92"/>
      <c r="H555" s="92"/>
      <c r="I555" s="92"/>
      <c r="J555" s="92"/>
      <c r="K555" s="92"/>
    </row>
    <row r="556" spans="2:11" ht="15.75" customHeight="1" x14ac:dyDescent="0.2">
      <c r="B556" s="92"/>
      <c r="C556" s="92"/>
      <c r="D556" s="92"/>
      <c r="E556" s="92"/>
      <c r="F556" s="92"/>
      <c r="G556" s="92"/>
      <c r="H556" s="92"/>
      <c r="I556" s="92"/>
      <c r="J556" s="92"/>
      <c r="K556" s="92"/>
    </row>
    <row r="557" spans="2:11" ht="15.75" customHeight="1" x14ac:dyDescent="0.2">
      <c r="B557" s="92"/>
      <c r="C557" s="92"/>
      <c r="D557" s="92"/>
      <c r="E557" s="92"/>
      <c r="F557" s="92"/>
      <c r="G557" s="92"/>
      <c r="H557" s="92"/>
      <c r="I557" s="92"/>
      <c r="J557" s="92"/>
      <c r="K557" s="92"/>
    </row>
    <row r="558" spans="2:11" ht="15.75" customHeight="1" x14ac:dyDescent="0.2">
      <c r="B558" s="92"/>
      <c r="C558" s="92"/>
      <c r="D558" s="92"/>
      <c r="E558" s="92"/>
      <c r="F558" s="92"/>
      <c r="G558" s="92"/>
      <c r="H558" s="92"/>
      <c r="I558" s="92"/>
      <c r="J558" s="92"/>
      <c r="K558" s="92"/>
    </row>
    <row r="559" spans="2:11" ht="15.75" customHeight="1" x14ac:dyDescent="0.2">
      <c r="B559" s="92"/>
      <c r="C559" s="92"/>
      <c r="D559" s="92"/>
      <c r="E559" s="92"/>
      <c r="F559" s="92"/>
      <c r="G559" s="92"/>
      <c r="H559" s="92"/>
      <c r="I559" s="92"/>
      <c r="J559" s="92"/>
      <c r="K559" s="92"/>
    </row>
    <row r="560" spans="2:11" ht="15.75" customHeight="1" x14ac:dyDescent="0.2">
      <c r="B560" s="92"/>
      <c r="C560" s="92"/>
      <c r="D560" s="92"/>
      <c r="E560" s="92"/>
      <c r="F560" s="92"/>
      <c r="G560" s="92"/>
      <c r="H560" s="92"/>
      <c r="I560" s="92"/>
      <c r="J560" s="92"/>
      <c r="K560" s="92"/>
    </row>
    <row r="561" spans="2:11" ht="15.75" customHeight="1" x14ac:dyDescent="0.2">
      <c r="B561" s="92"/>
      <c r="C561" s="92"/>
      <c r="D561" s="92"/>
      <c r="E561" s="92"/>
      <c r="F561" s="92"/>
      <c r="G561" s="92"/>
      <c r="H561" s="92"/>
      <c r="I561" s="92"/>
      <c r="J561" s="92"/>
      <c r="K561" s="92"/>
    </row>
    <row r="562" spans="2:11" ht="15.75" customHeight="1" x14ac:dyDescent="0.2">
      <c r="B562" s="92"/>
      <c r="C562" s="92"/>
      <c r="D562" s="92"/>
      <c r="E562" s="92"/>
      <c r="F562" s="92"/>
      <c r="G562" s="92"/>
      <c r="H562" s="92"/>
      <c r="I562" s="92"/>
      <c r="J562" s="92"/>
      <c r="K562" s="92"/>
    </row>
    <row r="563" spans="2:11" ht="15.75" customHeight="1" x14ac:dyDescent="0.2">
      <c r="B563" s="92"/>
      <c r="C563" s="92"/>
      <c r="D563" s="92"/>
      <c r="E563" s="92"/>
      <c r="F563" s="92"/>
      <c r="G563" s="92"/>
      <c r="H563" s="92"/>
      <c r="I563" s="92"/>
      <c r="J563" s="92"/>
      <c r="K563" s="92"/>
    </row>
    <row r="564" spans="2:11" ht="15.75" customHeight="1" x14ac:dyDescent="0.2">
      <c r="B564" s="92"/>
      <c r="C564" s="92"/>
      <c r="D564" s="92"/>
      <c r="E564" s="92"/>
      <c r="F564" s="92"/>
      <c r="G564" s="92"/>
      <c r="H564" s="92"/>
      <c r="I564" s="92"/>
      <c r="J564" s="92"/>
      <c r="K564" s="92"/>
    </row>
    <row r="565" spans="2:11" ht="15.75" customHeight="1" x14ac:dyDescent="0.2">
      <c r="B565" s="92"/>
      <c r="C565" s="92"/>
      <c r="D565" s="92"/>
      <c r="E565" s="92"/>
      <c r="F565" s="92"/>
      <c r="G565" s="92"/>
      <c r="H565" s="92"/>
      <c r="I565" s="92"/>
      <c r="J565" s="92"/>
      <c r="K565" s="92"/>
    </row>
    <row r="566" spans="2:11" ht="15.75" customHeight="1" x14ac:dyDescent="0.2">
      <c r="B566" s="92"/>
      <c r="C566" s="92"/>
      <c r="D566" s="92"/>
      <c r="E566" s="92"/>
      <c r="F566" s="92"/>
      <c r="G566" s="92"/>
      <c r="H566" s="92"/>
      <c r="I566" s="92"/>
      <c r="J566" s="92"/>
      <c r="K566" s="92"/>
    </row>
    <row r="567" spans="2:11" ht="15.75" customHeight="1" x14ac:dyDescent="0.2">
      <c r="B567" s="92"/>
      <c r="C567" s="92"/>
      <c r="D567" s="92"/>
      <c r="E567" s="92"/>
      <c r="F567" s="92"/>
      <c r="G567" s="92"/>
      <c r="H567" s="92"/>
      <c r="I567" s="92"/>
      <c r="J567" s="92"/>
      <c r="K567" s="92"/>
    </row>
    <row r="568" spans="2:11" ht="15.75" customHeight="1" x14ac:dyDescent="0.2">
      <c r="B568" s="92"/>
      <c r="C568" s="92"/>
      <c r="D568" s="92"/>
      <c r="E568" s="92"/>
      <c r="F568" s="92"/>
      <c r="G568" s="92"/>
      <c r="H568" s="92"/>
      <c r="I568" s="92"/>
      <c r="J568" s="92"/>
      <c r="K568" s="92"/>
    </row>
    <row r="569" spans="2:11" ht="15.75" customHeight="1" x14ac:dyDescent="0.2">
      <c r="B569" s="92"/>
      <c r="C569" s="92"/>
      <c r="D569" s="92"/>
      <c r="E569" s="92"/>
      <c r="F569" s="92"/>
      <c r="G569" s="92"/>
      <c r="H569" s="92"/>
      <c r="I569" s="92"/>
      <c r="J569" s="92"/>
      <c r="K569" s="92"/>
    </row>
    <row r="570" spans="2:11" ht="15.75" customHeight="1" x14ac:dyDescent="0.2">
      <c r="B570" s="92"/>
      <c r="C570" s="92"/>
      <c r="D570" s="92"/>
      <c r="E570" s="92"/>
      <c r="F570" s="92"/>
      <c r="G570" s="92"/>
      <c r="H570" s="92"/>
      <c r="I570" s="92"/>
      <c r="J570" s="92"/>
      <c r="K570" s="92"/>
    </row>
    <row r="571" spans="2:11" ht="15.75" customHeight="1" x14ac:dyDescent="0.2">
      <c r="B571" s="92"/>
      <c r="C571" s="92"/>
      <c r="D571" s="92"/>
      <c r="E571" s="92"/>
      <c r="F571" s="92"/>
      <c r="G571" s="92"/>
      <c r="H571" s="92"/>
      <c r="I571" s="92"/>
      <c r="J571" s="92"/>
      <c r="K571" s="92"/>
    </row>
    <row r="572" spans="2:11" ht="15.75" customHeight="1" x14ac:dyDescent="0.2">
      <c r="B572" s="92"/>
      <c r="C572" s="92"/>
      <c r="D572" s="92"/>
      <c r="E572" s="92"/>
      <c r="F572" s="92"/>
      <c r="G572" s="92"/>
      <c r="H572" s="92"/>
      <c r="I572" s="92"/>
      <c r="J572" s="92"/>
      <c r="K572" s="92"/>
    </row>
    <row r="573" spans="2:11" ht="15.75" customHeight="1" x14ac:dyDescent="0.2">
      <c r="B573" s="92"/>
      <c r="C573" s="92"/>
      <c r="D573" s="92"/>
      <c r="E573" s="92"/>
      <c r="F573" s="92"/>
      <c r="G573" s="92"/>
      <c r="H573" s="92"/>
      <c r="I573" s="92"/>
      <c r="J573" s="92"/>
      <c r="K573" s="92"/>
    </row>
    <row r="574" spans="2:11" ht="15.75" customHeight="1" x14ac:dyDescent="0.2">
      <c r="B574" s="92"/>
      <c r="C574" s="92"/>
      <c r="D574" s="92"/>
      <c r="E574" s="92"/>
      <c r="F574" s="92"/>
      <c r="G574" s="92"/>
      <c r="H574" s="92"/>
      <c r="I574" s="92"/>
      <c r="J574" s="92"/>
      <c r="K574" s="92"/>
    </row>
    <row r="575" spans="2:11" ht="15.75" customHeight="1" x14ac:dyDescent="0.2">
      <c r="B575" s="92"/>
      <c r="C575" s="92"/>
      <c r="D575" s="92"/>
      <c r="E575" s="92"/>
      <c r="F575" s="92"/>
      <c r="G575" s="92"/>
      <c r="H575" s="92"/>
      <c r="I575" s="92"/>
      <c r="J575" s="92"/>
      <c r="K575" s="92"/>
    </row>
    <row r="576" spans="2:11" ht="15.75" customHeight="1" x14ac:dyDescent="0.2">
      <c r="B576" s="92"/>
      <c r="C576" s="92"/>
      <c r="D576" s="92"/>
      <c r="E576" s="92"/>
      <c r="F576" s="92"/>
      <c r="G576" s="92"/>
      <c r="H576" s="92"/>
      <c r="I576" s="92"/>
      <c r="J576" s="92"/>
      <c r="K576" s="92"/>
    </row>
    <row r="577" spans="2:11" ht="15.75" customHeight="1" x14ac:dyDescent="0.2">
      <c r="B577" s="92"/>
      <c r="C577" s="92"/>
      <c r="D577" s="92"/>
      <c r="E577" s="92"/>
      <c r="F577" s="92"/>
      <c r="G577" s="92"/>
      <c r="H577" s="92"/>
      <c r="I577" s="92"/>
      <c r="J577" s="92"/>
      <c r="K577" s="92"/>
    </row>
    <row r="578" spans="2:11" ht="15.75" customHeight="1" x14ac:dyDescent="0.2">
      <c r="B578" s="92"/>
      <c r="C578" s="92"/>
      <c r="D578" s="92"/>
      <c r="E578" s="92"/>
      <c r="F578" s="92"/>
      <c r="G578" s="92"/>
      <c r="H578" s="92"/>
      <c r="I578" s="92"/>
      <c r="J578" s="92"/>
      <c r="K578" s="92"/>
    </row>
    <row r="579" spans="2:11" ht="15.75" customHeight="1" x14ac:dyDescent="0.2">
      <c r="B579" s="92"/>
      <c r="C579" s="92"/>
      <c r="D579" s="92"/>
      <c r="E579" s="92"/>
      <c r="F579" s="92"/>
      <c r="G579" s="92"/>
      <c r="H579" s="92"/>
      <c r="I579" s="92"/>
      <c r="J579" s="92"/>
      <c r="K579" s="92"/>
    </row>
    <row r="580" spans="2:11" ht="15.75" customHeight="1" x14ac:dyDescent="0.2">
      <c r="B580" s="92"/>
      <c r="C580" s="92"/>
      <c r="D580" s="92"/>
      <c r="E580" s="92"/>
      <c r="F580" s="92"/>
      <c r="G580" s="92"/>
      <c r="H580" s="92"/>
      <c r="I580" s="92"/>
      <c r="J580" s="92"/>
      <c r="K580" s="92"/>
    </row>
    <row r="581" spans="2:11" ht="15.75" customHeight="1" x14ac:dyDescent="0.2">
      <c r="B581" s="92"/>
      <c r="C581" s="92"/>
      <c r="D581" s="92"/>
      <c r="E581" s="92"/>
      <c r="F581" s="92"/>
      <c r="G581" s="92"/>
      <c r="H581" s="92"/>
      <c r="I581" s="92"/>
      <c r="J581" s="92"/>
      <c r="K581" s="92"/>
    </row>
    <row r="582" spans="2:11" ht="15.75" customHeight="1" x14ac:dyDescent="0.2">
      <c r="B582" s="92"/>
      <c r="C582" s="92"/>
      <c r="D582" s="92"/>
      <c r="E582" s="92"/>
      <c r="F582" s="92"/>
      <c r="G582" s="92"/>
      <c r="H582" s="92"/>
      <c r="I582" s="92"/>
      <c r="J582" s="92"/>
      <c r="K582" s="92"/>
    </row>
    <row r="583" spans="2:11" ht="15.75" customHeight="1" x14ac:dyDescent="0.2">
      <c r="B583" s="92"/>
      <c r="C583" s="92"/>
      <c r="D583" s="92"/>
      <c r="E583" s="92"/>
      <c r="F583" s="92"/>
      <c r="G583" s="92"/>
      <c r="H583" s="92"/>
      <c r="I583" s="92"/>
      <c r="J583" s="92"/>
      <c r="K583" s="92"/>
    </row>
    <row r="584" spans="2:11" ht="15.75" customHeight="1" x14ac:dyDescent="0.2">
      <c r="B584" s="92"/>
      <c r="C584" s="92"/>
      <c r="D584" s="92"/>
      <c r="E584" s="92"/>
      <c r="F584" s="92"/>
      <c r="G584" s="92"/>
      <c r="H584" s="92"/>
      <c r="I584" s="92"/>
      <c r="J584" s="92"/>
      <c r="K584" s="92"/>
    </row>
    <row r="585" spans="2:11" ht="15.75" customHeight="1" x14ac:dyDescent="0.2">
      <c r="B585" s="92"/>
      <c r="C585" s="92"/>
      <c r="D585" s="92"/>
      <c r="E585" s="92"/>
      <c r="F585" s="92"/>
      <c r="G585" s="92"/>
      <c r="H585" s="92"/>
      <c r="I585" s="92"/>
      <c r="J585" s="92"/>
      <c r="K585" s="92"/>
    </row>
    <row r="586" spans="2:11" ht="15.75" customHeight="1" x14ac:dyDescent="0.2">
      <c r="B586" s="92"/>
      <c r="C586" s="92"/>
      <c r="D586" s="92"/>
      <c r="E586" s="92"/>
      <c r="F586" s="92"/>
      <c r="G586" s="92"/>
      <c r="H586" s="92"/>
      <c r="I586" s="92"/>
      <c r="J586" s="92"/>
      <c r="K586" s="92"/>
    </row>
    <row r="587" spans="2:11" ht="15.75" customHeight="1" x14ac:dyDescent="0.2">
      <c r="B587" s="92"/>
      <c r="C587" s="92"/>
      <c r="D587" s="92"/>
      <c r="E587" s="92"/>
      <c r="F587" s="92"/>
      <c r="G587" s="92"/>
      <c r="H587" s="92"/>
      <c r="I587" s="92"/>
      <c r="J587" s="92"/>
      <c r="K587" s="92"/>
    </row>
    <row r="588" spans="2:11" ht="15.75" customHeight="1" x14ac:dyDescent="0.2">
      <c r="B588" s="92"/>
      <c r="C588" s="92"/>
      <c r="D588" s="92"/>
      <c r="E588" s="92"/>
      <c r="F588" s="92"/>
      <c r="G588" s="92"/>
      <c r="H588" s="92"/>
      <c r="I588" s="92"/>
      <c r="J588" s="92"/>
      <c r="K588" s="92"/>
    </row>
    <row r="589" spans="2:11" ht="15.75" customHeight="1" x14ac:dyDescent="0.2">
      <c r="B589" s="92"/>
      <c r="C589" s="92"/>
      <c r="D589" s="92"/>
      <c r="E589" s="92"/>
      <c r="F589" s="92"/>
      <c r="G589" s="92"/>
      <c r="H589" s="92"/>
      <c r="I589" s="92"/>
      <c r="J589" s="92"/>
      <c r="K589" s="92"/>
    </row>
    <row r="590" spans="2:11" ht="15.75" customHeight="1" x14ac:dyDescent="0.2">
      <c r="B590" s="92"/>
      <c r="C590" s="92"/>
      <c r="D590" s="92"/>
      <c r="E590" s="92"/>
      <c r="F590" s="92"/>
      <c r="G590" s="92"/>
      <c r="H590" s="92"/>
      <c r="I590" s="92"/>
      <c r="J590" s="92"/>
      <c r="K590" s="92"/>
    </row>
    <row r="591" spans="2:11" ht="15.75" customHeight="1" x14ac:dyDescent="0.2">
      <c r="B591" s="92"/>
      <c r="C591" s="92"/>
      <c r="D591" s="92"/>
      <c r="E591" s="92"/>
      <c r="F591" s="92"/>
      <c r="G591" s="92"/>
      <c r="H591" s="92"/>
      <c r="I591" s="92"/>
      <c r="J591" s="92"/>
      <c r="K591" s="92"/>
    </row>
    <row r="592" spans="2:11" ht="15.75" customHeight="1" x14ac:dyDescent="0.2">
      <c r="B592" s="92"/>
      <c r="C592" s="92"/>
      <c r="D592" s="92"/>
      <c r="E592" s="92"/>
      <c r="F592" s="92"/>
      <c r="G592" s="92"/>
      <c r="H592" s="92"/>
      <c r="I592" s="92"/>
      <c r="J592" s="92"/>
      <c r="K592" s="92"/>
    </row>
    <row r="593" spans="2:11" ht="15.75" customHeight="1" x14ac:dyDescent="0.2">
      <c r="B593" s="92"/>
      <c r="C593" s="92"/>
      <c r="D593" s="92"/>
      <c r="E593" s="92"/>
      <c r="F593" s="92"/>
      <c r="G593" s="92"/>
      <c r="H593" s="92"/>
      <c r="I593" s="92"/>
      <c r="J593" s="92"/>
      <c r="K593" s="92"/>
    </row>
    <row r="594" spans="2:11" ht="15.75" customHeight="1" x14ac:dyDescent="0.2">
      <c r="B594" s="92"/>
      <c r="C594" s="92"/>
      <c r="D594" s="92"/>
      <c r="E594" s="92"/>
      <c r="F594" s="92"/>
      <c r="G594" s="92"/>
      <c r="H594" s="92"/>
      <c r="I594" s="92"/>
      <c r="J594" s="92"/>
      <c r="K594" s="92"/>
    </row>
    <row r="595" spans="2:11" ht="15.75" customHeight="1" x14ac:dyDescent="0.2">
      <c r="B595" s="92"/>
      <c r="C595" s="92"/>
      <c r="D595" s="92"/>
      <c r="E595" s="92"/>
      <c r="F595" s="92"/>
      <c r="G595" s="92"/>
      <c r="H595" s="92"/>
      <c r="I595" s="92"/>
      <c r="J595" s="92"/>
      <c r="K595" s="92"/>
    </row>
    <row r="596" spans="2:11" ht="15.75" customHeight="1" x14ac:dyDescent="0.2">
      <c r="B596" s="92"/>
      <c r="C596" s="92"/>
      <c r="D596" s="92"/>
      <c r="E596" s="92"/>
      <c r="F596" s="92"/>
      <c r="G596" s="92"/>
      <c r="H596" s="92"/>
      <c r="I596" s="92"/>
      <c r="J596" s="92"/>
      <c r="K596" s="92"/>
    </row>
    <row r="597" spans="2:11" ht="15.75" customHeight="1" x14ac:dyDescent="0.2">
      <c r="B597" s="92"/>
      <c r="C597" s="92"/>
      <c r="D597" s="92"/>
      <c r="E597" s="92"/>
      <c r="F597" s="92"/>
      <c r="G597" s="92"/>
      <c r="H597" s="92"/>
      <c r="I597" s="92"/>
      <c r="J597" s="92"/>
      <c r="K597" s="92"/>
    </row>
    <row r="598" spans="2:11" ht="15.75" customHeight="1" x14ac:dyDescent="0.2">
      <c r="B598" s="92"/>
      <c r="C598" s="92"/>
      <c r="D598" s="92"/>
      <c r="E598" s="92"/>
      <c r="F598" s="92"/>
      <c r="G598" s="92"/>
      <c r="H598" s="92"/>
      <c r="I598" s="92"/>
      <c r="J598" s="92"/>
      <c r="K598" s="92"/>
    </row>
    <row r="599" spans="2:11" ht="15.75" customHeight="1" x14ac:dyDescent="0.2">
      <c r="B599" s="92"/>
      <c r="C599" s="92"/>
      <c r="D599" s="92"/>
      <c r="E599" s="92"/>
      <c r="F599" s="92"/>
      <c r="G599" s="92"/>
      <c r="H599" s="92"/>
      <c r="I599" s="92"/>
      <c r="J599" s="92"/>
      <c r="K599" s="92"/>
    </row>
    <row r="600" spans="2:11" ht="15.75" customHeight="1" x14ac:dyDescent="0.2">
      <c r="B600" s="92"/>
      <c r="C600" s="92"/>
      <c r="D600" s="92"/>
      <c r="E600" s="92"/>
      <c r="F600" s="92"/>
      <c r="G600" s="92"/>
      <c r="H600" s="92"/>
      <c r="I600" s="92"/>
      <c r="J600" s="92"/>
      <c r="K600" s="92"/>
    </row>
    <row r="601" spans="2:11" ht="15.75" customHeight="1" x14ac:dyDescent="0.2">
      <c r="B601" s="92"/>
      <c r="C601" s="92"/>
      <c r="D601" s="92"/>
      <c r="E601" s="92"/>
      <c r="F601" s="92"/>
      <c r="G601" s="92"/>
      <c r="H601" s="92"/>
      <c r="I601" s="92"/>
      <c r="J601" s="92"/>
      <c r="K601" s="92"/>
    </row>
    <row r="602" spans="2:11" ht="15.75" customHeight="1" x14ac:dyDescent="0.2">
      <c r="B602" s="92"/>
      <c r="C602" s="92"/>
      <c r="D602" s="92"/>
      <c r="E602" s="92"/>
      <c r="F602" s="92"/>
      <c r="G602" s="92"/>
      <c r="H602" s="92"/>
      <c r="I602" s="92"/>
      <c r="J602" s="92"/>
      <c r="K602" s="92"/>
    </row>
    <row r="603" spans="2:11" ht="15.75" customHeight="1" x14ac:dyDescent="0.2">
      <c r="B603" s="92"/>
      <c r="C603" s="92"/>
      <c r="D603" s="92"/>
      <c r="E603" s="92"/>
      <c r="F603" s="92"/>
      <c r="G603" s="92"/>
      <c r="H603" s="92"/>
      <c r="I603" s="92"/>
      <c r="J603" s="92"/>
      <c r="K603" s="92"/>
    </row>
    <row r="604" spans="2:11" ht="15.75" customHeight="1" x14ac:dyDescent="0.2">
      <c r="B604" s="92"/>
      <c r="C604" s="92"/>
      <c r="D604" s="92"/>
      <c r="E604" s="92"/>
      <c r="F604" s="92"/>
      <c r="G604" s="92"/>
      <c r="H604" s="92"/>
      <c r="I604" s="92"/>
      <c r="J604" s="92"/>
      <c r="K604" s="92"/>
    </row>
    <row r="605" spans="2:11" ht="15.75" customHeight="1" x14ac:dyDescent="0.2">
      <c r="B605" s="92"/>
      <c r="C605" s="92"/>
      <c r="D605" s="92"/>
      <c r="E605" s="92"/>
      <c r="F605" s="92"/>
      <c r="G605" s="92"/>
      <c r="H605" s="92"/>
      <c r="I605" s="92"/>
      <c r="J605" s="92"/>
      <c r="K605" s="92"/>
    </row>
    <row r="606" spans="2:11" ht="15.75" customHeight="1" x14ac:dyDescent="0.2">
      <c r="B606" s="92"/>
      <c r="C606" s="92"/>
      <c r="D606" s="92"/>
      <c r="E606" s="92"/>
      <c r="F606" s="92"/>
      <c r="G606" s="92"/>
      <c r="H606" s="92"/>
      <c r="I606" s="92"/>
      <c r="J606" s="92"/>
      <c r="K606" s="92"/>
    </row>
    <row r="607" spans="2:11" ht="15.75" customHeight="1" x14ac:dyDescent="0.2">
      <c r="B607" s="92"/>
      <c r="C607" s="92"/>
      <c r="D607" s="92"/>
      <c r="E607" s="92"/>
      <c r="F607" s="92"/>
      <c r="G607" s="92"/>
      <c r="H607" s="92"/>
      <c r="I607" s="92"/>
      <c r="J607" s="92"/>
      <c r="K607" s="92"/>
    </row>
    <row r="608" spans="2:11" ht="15.75" customHeight="1" x14ac:dyDescent="0.2">
      <c r="B608" s="92"/>
      <c r="C608" s="92"/>
      <c r="D608" s="92"/>
      <c r="E608" s="92"/>
      <c r="F608" s="92"/>
      <c r="G608" s="92"/>
      <c r="H608" s="92"/>
      <c r="I608" s="92"/>
      <c r="J608" s="92"/>
      <c r="K608" s="92"/>
    </row>
    <row r="609" spans="2:11" ht="15.75" customHeight="1" x14ac:dyDescent="0.2">
      <c r="B609" s="92"/>
      <c r="C609" s="92"/>
      <c r="D609" s="92"/>
      <c r="E609" s="92"/>
      <c r="F609" s="92"/>
      <c r="G609" s="92"/>
      <c r="H609" s="92"/>
      <c r="I609" s="92"/>
      <c r="J609" s="92"/>
      <c r="K609" s="92"/>
    </row>
    <row r="610" spans="2:11" ht="15.75" customHeight="1" x14ac:dyDescent="0.2">
      <c r="B610" s="92"/>
      <c r="C610" s="92"/>
      <c r="D610" s="92"/>
      <c r="E610" s="92"/>
      <c r="F610" s="92"/>
      <c r="G610" s="92"/>
      <c r="H610" s="92"/>
      <c r="I610" s="92"/>
      <c r="J610" s="92"/>
      <c r="K610" s="92"/>
    </row>
    <row r="611" spans="2:11" ht="15.75" customHeight="1" x14ac:dyDescent="0.2">
      <c r="B611" s="92"/>
      <c r="C611" s="92"/>
      <c r="D611" s="92"/>
      <c r="E611" s="92"/>
      <c r="F611" s="92"/>
      <c r="G611" s="92"/>
      <c r="H611" s="92"/>
      <c r="I611" s="92"/>
      <c r="J611" s="92"/>
      <c r="K611" s="92"/>
    </row>
    <row r="612" spans="2:11" ht="15.75" customHeight="1" x14ac:dyDescent="0.2">
      <c r="B612" s="92"/>
      <c r="C612" s="92"/>
      <c r="D612" s="92"/>
      <c r="E612" s="92"/>
      <c r="F612" s="92"/>
      <c r="G612" s="92"/>
      <c r="H612" s="92"/>
      <c r="I612" s="92"/>
      <c r="J612" s="92"/>
      <c r="K612" s="92"/>
    </row>
    <row r="613" spans="2:11" ht="15.75" customHeight="1" x14ac:dyDescent="0.2">
      <c r="B613" s="92"/>
      <c r="C613" s="92"/>
      <c r="D613" s="92"/>
      <c r="E613" s="92"/>
      <c r="F613" s="92"/>
      <c r="G613" s="92"/>
      <c r="H613" s="92"/>
      <c r="I613" s="92"/>
      <c r="J613" s="92"/>
      <c r="K613" s="92"/>
    </row>
    <row r="614" spans="2:11" ht="15.75" customHeight="1" x14ac:dyDescent="0.2">
      <c r="B614" s="92"/>
      <c r="C614" s="92"/>
      <c r="D614" s="92"/>
      <c r="E614" s="92"/>
      <c r="F614" s="92"/>
      <c r="G614" s="92"/>
      <c r="H614" s="92"/>
      <c r="I614" s="92"/>
      <c r="J614" s="92"/>
      <c r="K614" s="92"/>
    </row>
    <row r="615" spans="2:11" ht="15.75" customHeight="1" x14ac:dyDescent="0.2">
      <c r="B615" s="92"/>
      <c r="C615" s="92"/>
      <c r="D615" s="92"/>
      <c r="E615" s="92"/>
      <c r="F615" s="92"/>
      <c r="G615" s="92"/>
      <c r="H615" s="92"/>
      <c r="I615" s="92"/>
      <c r="J615" s="92"/>
      <c r="K615" s="92"/>
    </row>
    <row r="616" spans="2:11" ht="15.75" customHeight="1" x14ac:dyDescent="0.2">
      <c r="B616" s="92"/>
      <c r="C616" s="92"/>
      <c r="D616" s="92"/>
      <c r="E616" s="92"/>
      <c r="F616" s="92"/>
      <c r="G616" s="92"/>
      <c r="H616" s="92"/>
      <c r="I616" s="92"/>
      <c r="J616" s="92"/>
      <c r="K616" s="92"/>
    </row>
    <row r="617" spans="2:11" ht="15.75" customHeight="1" x14ac:dyDescent="0.2">
      <c r="B617" s="92"/>
      <c r="C617" s="92"/>
      <c r="D617" s="92"/>
      <c r="E617" s="92"/>
      <c r="F617" s="92"/>
      <c r="G617" s="92"/>
      <c r="H617" s="92"/>
      <c r="I617" s="92"/>
      <c r="J617" s="92"/>
      <c r="K617" s="92"/>
    </row>
    <row r="618" spans="2:11" ht="15.75" customHeight="1" x14ac:dyDescent="0.2">
      <c r="B618" s="92"/>
      <c r="C618" s="92"/>
      <c r="D618" s="92"/>
      <c r="E618" s="92"/>
      <c r="F618" s="92"/>
      <c r="G618" s="92"/>
      <c r="H618" s="92"/>
      <c r="I618" s="92"/>
      <c r="J618" s="92"/>
      <c r="K618" s="92"/>
    </row>
    <row r="619" spans="2:11" ht="15.75" customHeight="1" x14ac:dyDescent="0.2">
      <c r="B619" s="92"/>
      <c r="C619" s="92"/>
      <c r="D619" s="92"/>
      <c r="E619" s="92"/>
      <c r="F619" s="92"/>
      <c r="G619" s="92"/>
      <c r="H619" s="92"/>
      <c r="I619" s="92"/>
      <c r="J619" s="92"/>
      <c r="K619" s="92"/>
    </row>
    <row r="620" spans="2:11" ht="15.75" customHeight="1" x14ac:dyDescent="0.2">
      <c r="B620" s="92"/>
      <c r="C620" s="92"/>
      <c r="D620" s="92"/>
      <c r="E620" s="92"/>
      <c r="F620" s="92"/>
      <c r="G620" s="92"/>
      <c r="H620" s="92"/>
      <c r="I620" s="92"/>
      <c r="J620" s="92"/>
      <c r="K620" s="92"/>
    </row>
    <row r="621" spans="2:11" ht="15.75" customHeight="1" x14ac:dyDescent="0.2">
      <c r="B621" s="92"/>
      <c r="C621" s="92"/>
      <c r="D621" s="92"/>
      <c r="E621" s="92"/>
      <c r="F621" s="92"/>
      <c r="G621" s="92"/>
      <c r="H621" s="92"/>
      <c r="I621" s="92"/>
      <c r="J621" s="92"/>
      <c r="K621" s="92"/>
    </row>
    <row r="622" spans="2:11" ht="15.75" customHeight="1" x14ac:dyDescent="0.2">
      <c r="B622" s="92"/>
      <c r="C622" s="92"/>
      <c r="D622" s="92"/>
      <c r="E622" s="92"/>
      <c r="F622" s="92"/>
      <c r="G622" s="92"/>
      <c r="H622" s="92"/>
      <c r="I622" s="92"/>
      <c r="J622" s="92"/>
      <c r="K622" s="92"/>
    </row>
    <row r="623" spans="2:11" ht="15.75" customHeight="1" x14ac:dyDescent="0.2">
      <c r="B623" s="92"/>
      <c r="C623" s="92"/>
      <c r="D623" s="92"/>
      <c r="E623" s="92"/>
      <c r="F623" s="92"/>
      <c r="G623" s="92"/>
      <c r="H623" s="92"/>
      <c r="I623" s="92"/>
      <c r="J623" s="92"/>
      <c r="K623" s="92"/>
    </row>
    <row r="624" spans="2:11" ht="15.75" customHeight="1" x14ac:dyDescent="0.2">
      <c r="B624" s="92"/>
      <c r="C624" s="92"/>
      <c r="D624" s="92"/>
      <c r="E624" s="92"/>
      <c r="F624" s="92"/>
      <c r="G624" s="92"/>
      <c r="H624" s="92"/>
      <c r="I624" s="92"/>
      <c r="J624" s="92"/>
      <c r="K624" s="92"/>
    </row>
    <row r="625" spans="2:11" ht="15.75" customHeight="1" x14ac:dyDescent="0.2">
      <c r="B625" s="92"/>
      <c r="C625" s="92"/>
      <c r="D625" s="92"/>
      <c r="E625" s="92"/>
      <c r="F625" s="92"/>
      <c r="G625" s="92"/>
      <c r="H625" s="92"/>
      <c r="I625" s="92"/>
      <c r="J625" s="92"/>
      <c r="K625" s="92"/>
    </row>
    <row r="626" spans="2:11" ht="15.75" customHeight="1" x14ac:dyDescent="0.2">
      <c r="B626" s="92"/>
      <c r="C626" s="92"/>
      <c r="D626" s="92"/>
      <c r="E626" s="92"/>
      <c r="F626" s="92"/>
      <c r="G626" s="92"/>
      <c r="H626" s="92"/>
      <c r="I626" s="92"/>
      <c r="J626" s="92"/>
      <c r="K626" s="92"/>
    </row>
    <row r="627" spans="2:11" ht="15.75" customHeight="1" x14ac:dyDescent="0.2">
      <c r="B627" s="92"/>
      <c r="C627" s="92"/>
      <c r="D627" s="92"/>
      <c r="E627" s="92"/>
      <c r="F627" s="92"/>
      <c r="G627" s="92"/>
      <c r="H627" s="92"/>
      <c r="I627" s="92"/>
      <c r="J627" s="92"/>
      <c r="K627" s="92"/>
    </row>
    <row r="628" spans="2:11" ht="15.75" customHeight="1" x14ac:dyDescent="0.2">
      <c r="B628" s="92"/>
      <c r="C628" s="92"/>
      <c r="D628" s="92"/>
      <c r="E628" s="92"/>
      <c r="F628" s="92"/>
      <c r="G628" s="92"/>
      <c r="H628" s="92"/>
      <c r="I628" s="92"/>
      <c r="J628" s="92"/>
      <c r="K628" s="92"/>
    </row>
    <row r="629" spans="2:11" ht="15.75" customHeight="1" x14ac:dyDescent="0.2">
      <c r="B629" s="92"/>
      <c r="C629" s="92"/>
      <c r="D629" s="92"/>
      <c r="E629" s="92"/>
      <c r="F629" s="92"/>
      <c r="G629" s="92"/>
      <c r="H629" s="92"/>
      <c r="I629" s="92"/>
      <c r="J629" s="92"/>
      <c r="K629" s="92"/>
    </row>
    <row r="630" spans="2:11" ht="15.75" customHeight="1" x14ac:dyDescent="0.2">
      <c r="B630" s="92"/>
      <c r="C630" s="92"/>
      <c r="D630" s="92"/>
      <c r="E630" s="92"/>
      <c r="F630" s="92"/>
      <c r="G630" s="92"/>
      <c r="H630" s="92"/>
      <c r="I630" s="92"/>
      <c r="J630" s="92"/>
      <c r="K630" s="92"/>
    </row>
    <row r="631" spans="2:11" ht="15.75" customHeight="1" x14ac:dyDescent="0.2">
      <c r="B631" s="92"/>
      <c r="C631" s="92"/>
      <c r="D631" s="92"/>
      <c r="E631" s="92"/>
      <c r="F631" s="92"/>
      <c r="G631" s="92"/>
      <c r="H631" s="92"/>
      <c r="I631" s="92"/>
      <c r="J631" s="92"/>
      <c r="K631" s="92"/>
    </row>
    <row r="632" spans="2:11" ht="15.75" customHeight="1" x14ac:dyDescent="0.2">
      <c r="B632" s="92"/>
      <c r="C632" s="92"/>
      <c r="D632" s="92"/>
      <c r="E632" s="92"/>
      <c r="F632" s="92"/>
      <c r="G632" s="92"/>
      <c r="H632" s="92"/>
      <c r="I632" s="92"/>
      <c r="J632" s="92"/>
      <c r="K632" s="92"/>
    </row>
    <row r="633" spans="2:11" ht="15.75" customHeight="1" x14ac:dyDescent="0.2">
      <c r="B633" s="92"/>
      <c r="C633" s="92"/>
      <c r="D633" s="92"/>
      <c r="E633" s="92"/>
      <c r="F633" s="92"/>
      <c r="G633" s="92"/>
      <c r="H633" s="92"/>
      <c r="I633" s="92"/>
      <c r="J633" s="92"/>
      <c r="K633" s="92"/>
    </row>
    <row r="634" spans="2:11" ht="15.75" customHeight="1" x14ac:dyDescent="0.2">
      <c r="B634" s="92"/>
      <c r="C634" s="92"/>
      <c r="D634" s="92"/>
      <c r="E634" s="92"/>
      <c r="F634" s="92"/>
      <c r="G634" s="92"/>
      <c r="H634" s="92"/>
      <c r="I634" s="92"/>
      <c r="J634" s="92"/>
      <c r="K634" s="92"/>
    </row>
    <row r="635" spans="2:11" ht="15.75" customHeight="1" x14ac:dyDescent="0.2">
      <c r="B635" s="92"/>
      <c r="C635" s="92"/>
      <c r="D635" s="92"/>
      <c r="E635" s="92"/>
      <c r="F635" s="92"/>
      <c r="G635" s="92"/>
      <c r="H635" s="92"/>
      <c r="I635" s="92"/>
      <c r="J635" s="92"/>
      <c r="K635" s="92"/>
    </row>
    <row r="636" spans="2:11" ht="15.75" customHeight="1" x14ac:dyDescent="0.2">
      <c r="B636" s="92"/>
      <c r="C636" s="92"/>
      <c r="D636" s="92"/>
      <c r="E636" s="92"/>
      <c r="F636" s="92"/>
      <c r="G636" s="92"/>
      <c r="H636" s="92"/>
      <c r="I636" s="92"/>
      <c r="J636" s="92"/>
      <c r="K636" s="92"/>
    </row>
    <row r="637" spans="2:11" ht="15.75" customHeight="1" x14ac:dyDescent="0.2">
      <c r="B637" s="92"/>
      <c r="C637" s="92"/>
      <c r="D637" s="92"/>
      <c r="E637" s="92"/>
      <c r="F637" s="92"/>
      <c r="G637" s="92"/>
      <c r="H637" s="92"/>
      <c r="I637" s="92"/>
      <c r="J637" s="92"/>
      <c r="K637" s="92"/>
    </row>
    <row r="638" spans="2:11" ht="15.75" customHeight="1" x14ac:dyDescent="0.2">
      <c r="B638" s="92"/>
      <c r="C638" s="92"/>
      <c r="D638" s="92"/>
      <c r="E638" s="92"/>
      <c r="F638" s="92"/>
      <c r="G638" s="92"/>
      <c r="H638" s="92"/>
      <c r="I638" s="92"/>
      <c r="J638" s="92"/>
      <c r="K638" s="92"/>
    </row>
    <row r="639" spans="2:11" ht="15.75" customHeight="1" x14ac:dyDescent="0.2">
      <c r="B639" s="92"/>
      <c r="C639" s="92"/>
      <c r="D639" s="92"/>
      <c r="E639" s="92"/>
      <c r="F639" s="92"/>
      <c r="G639" s="92"/>
      <c r="H639" s="92"/>
      <c r="I639" s="92"/>
      <c r="J639" s="92"/>
      <c r="K639" s="92"/>
    </row>
    <row r="640" spans="2:11" ht="15.75" customHeight="1" x14ac:dyDescent="0.2">
      <c r="B640" s="92"/>
      <c r="C640" s="92"/>
      <c r="D640" s="92"/>
      <c r="E640" s="92"/>
      <c r="F640" s="92"/>
      <c r="G640" s="92"/>
      <c r="H640" s="92"/>
      <c r="I640" s="92"/>
      <c r="J640" s="92"/>
      <c r="K640" s="92"/>
    </row>
    <row r="641" spans="2:11" ht="15.75" customHeight="1" x14ac:dyDescent="0.2">
      <c r="B641" s="92"/>
      <c r="C641" s="92"/>
      <c r="D641" s="92"/>
      <c r="E641" s="92"/>
      <c r="F641" s="92"/>
      <c r="G641" s="92"/>
      <c r="H641" s="92"/>
      <c r="I641" s="92"/>
      <c r="J641" s="92"/>
      <c r="K641" s="92"/>
    </row>
    <row r="642" spans="2:11" ht="15.75" customHeight="1" x14ac:dyDescent="0.2">
      <c r="B642" s="92"/>
      <c r="C642" s="92"/>
      <c r="D642" s="92"/>
      <c r="E642" s="92"/>
      <c r="F642" s="92"/>
      <c r="G642" s="92"/>
      <c r="H642" s="92"/>
      <c r="I642" s="92"/>
      <c r="J642" s="92"/>
      <c r="K642" s="92"/>
    </row>
    <row r="643" spans="2:11" ht="15.75" customHeight="1" x14ac:dyDescent="0.2">
      <c r="B643" s="92"/>
      <c r="C643" s="92"/>
      <c r="D643" s="92"/>
      <c r="E643" s="92"/>
      <c r="F643" s="92"/>
      <c r="G643" s="92"/>
      <c r="H643" s="92"/>
      <c r="I643" s="92"/>
      <c r="J643" s="92"/>
      <c r="K643" s="92"/>
    </row>
    <row r="644" spans="2:11" ht="15.75" customHeight="1" x14ac:dyDescent="0.2">
      <c r="B644" s="92"/>
      <c r="C644" s="92"/>
      <c r="D644" s="92"/>
      <c r="E644" s="92"/>
      <c r="F644" s="92"/>
      <c r="G644" s="92"/>
      <c r="H644" s="92"/>
      <c r="I644" s="92"/>
      <c r="J644" s="92"/>
      <c r="K644" s="92"/>
    </row>
    <row r="645" spans="2:11" ht="15.75" customHeight="1" x14ac:dyDescent="0.2">
      <c r="B645" s="92"/>
      <c r="C645" s="92"/>
      <c r="D645" s="92"/>
      <c r="E645" s="92"/>
      <c r="F645" s="92"/>
      <c r="G645" s="92"/>
      <c r="H645" s="92"/>
      <c r="I645" s="92"/>
      <c r="J645" s="92"/>
      <c r="K645" s="92"/>
    </row>
    <row r="646" spans="2:11" ht="15.75" customHeight="1" x14ac:dyDescent="0.2">
      <c r="B646" s="92"/>
      <c r="C646" s="92"/>
      <c r="D646" s="92"/>
      <c r="E646" s="92"/>
      <c r="F646" s="92"/>
      <c r="G646" s="92"/>
      <c r="H646" s="92"/>
      <c r="I646" s="92"/>
      <c r="J646" s="92"/>
      <c r="K646" s="92"/>
    </row>
    <row r="647" spans="2:11" ht="15.75" customHeight="1" x14ac:dyDescent="0.2">
      <c r="B647" s="92"/>
      <c r="C647" s="92"/>
      <c r="D647" s="92"/>
      <c r="E647" s="92"/>
      <c r="F647" s="92"/>
      <c r="G647" s="92"/>
      <c r="H647" s="92"/>
      <c r="I647" s="92"/>
      <c r="J647" s="92"/>
      <c r="K647" s="92"/>
    </row>
    <row r="648" spans="2:11" ht="15.75" customHeight="1" x14ac:dyDescent="0.2">
      <c r="B648" s="92"/>
      <c r="C648" s="92"/>
      <c r="D648" s="92"/>
      <c r="E648" s="92"/>
      <c r="F648" s="92"/>
      <c r="G648" s="92"/>
      <c r="H648" s="92"/>
      <c r="I648" s="92"/>
      <c r="J648" s="92"/>
      <c r="K648" s="92"/>
    </row>
    <row r="649" spans="2:11" ht="15.75" customHeight="1" x14ac:dyDescent="0.2">
      <c r="B649" s="92"/>
      <c r="C649" s="92"/>
      <c r="D649" s="92"/>
      <c r="E649" s="92"/>
      <c r="F649" s="92"/>
      <c r="G649" s="92"/>
      <c r="H649" s="92"/>
      <c r="I649" s="92"/>
      <c r="J649" s="92"/>
      <c r="K649" s="92"/>
    </row>
    <row r="650" spans="2:11" ht="15.75" customHeight="1" x14ac:dyDescent="0.2">
      <c r="B650" s="92"/>
      <c r="C650" s="92"/>
      <c r="D650" s="92"/>
      <c r="E650" s="92"/>
      <c r="F650" s="92"/>
      <c r="G650" s="92"/>
      <c r="H650" s="92"/>
      <c r="I650" s="92"/>
      <c r="J650" s="92"/>
      <c r="K650" s="92"/>
    </row>
    <row r="651" spans="2:11" ht="15.75" customHeight="1" x14ac:dyDescent="0.2">
      <c r="B651" s="92"/>
      <c r="C651" s="92"/>
      <c r="D651" s="92"/>
      <c r="E651" s="92"/>
      <c r="F651" s="92"/>
      <c r="G651" s="92"/>
      <c r="H651" s="92"/>
      <c r="I651" s="92"/>
      <c r="J651" s="92"/>
      <c r="K651" s="92"/>
    </row>
    <row r="652" spans="2:11" ht="15.75" customHeight="1" x14ac:dyDescent="0.2">
      <c r="B652" s="92"/>
      <c r="C652" s="92"/>
      <c r="D652" s="92"/>
      <c r="E652" s="92"/>
      <c r="F652" s="92"/>
      <c r="G652" s="92"/>
      <c r="H652" s="92"/>
      <c r="I652" s="92"/>
      <c r="J652" s="92"/>
      <c r="K652" s="92"/>
    </row>
    <row r="653" spans="2:11" ht="15.75" customHeight="1" x14ac:dyDescent="0.2">
      <c r="B653" s="92"/>
      <c r="C653" s="92"/>
      <c r="D653" s="92"/>
      <c r="E653" s="92"/>
      <c r="F653" s="92"/>
      <c r="G653" s="92"/>
      <c r="H653" s="92"/>
      <c r="I653" s="92"/>
      <c r="J653" s="92"/>
      <c r="K653" s="92"/>
    </row>
    <row r="654" spans="2:11" ht="15.75" customHeight="1" x14ac:dyDescent="0.2">
      <c r="B654" s="92"/>
      <c r="C654" s="92"/>
      <c r="D654" s="92"/>
      <c r="E654" s="92"/>
      <c r="F654" s="92"/>
      <c r="G654" s="92"/>
      <c r="H654" s="92"/>
      <c r="I654" s="92"/>
      <c r="J654" s="92"/>
      <c r="K654" s="92"/>
    </row>
    <row r="655" spans="2:11" ht="15.75" customHeight="1" x14ac:dyDescent="0.2">
      <c r="B655" s="92"/>
      <c r="C655" s="92"/>
      <c r="D655" s="92"/>
      <c r="E655" s="92"/>
      <c r="F655" s="92"/>
      <c r="G655" s="92"/>
      <c r="H655" s="92"/>
      <c r="I655" s="92"/>
      <c r="J655" s="92"/>
      <c r="K655" s="92"/>
    </row>
    <row r="656" spans="2:11" ht="15.75" customHeight="1" x14ac:dyDescent="0.2">
      <c r="B656" s="92"/>
      <c r="C656" s="92"/>
      <c r="D656" s="92"/>
      <c r="E656" s="92"/>
      <c r="F656" s="92"/>
      <c r="G656" s="92"/>
      <c r="H656" s="92"/>
      <c r="I656" s="92"/>
      <c r="J656" s="92"/>
      <c r="K656" s="92"/>
    </row>
    <row r="657" spans="2:11" ht="15.75" customHeight="1" x14ac:dyDescent="0.2">
      <c r="B657" s="92"/>
      <c r="C657" s="92"/>
      <c r="D657" s="92"/>
      <c r="E657" s="92"/>
      <c r="F657" s="92"/>
      <c r="G657" s="92"/>
      <c r="H657" s="92"/>
      <c r="I657" s="92"/>
      <c r="J657" s="92"/>
      <c r="K657" s="92"/>
    </row>
    <row r="658" spans="2:11" ht="15.75" customHeight="1" x14ac:dyDescent="0.2">
      <c r="B658" s="92"/>
      <c r="C658" s="92"/>
      <c r="D658" s="92"/>
      <c r="E658" s="92"/>
      <c r="F658" s="92"/>
      <c r="G658" s="92"/>
      <c r="H658" s="92"/>
      <c r="I658" s="92"/>
      <c r="J658" s="92"/>
      <c r="K658" s="92"/>
    </row>
    <row r="659" spans="2:11" ht="15.75" customHeight="1" x14ac:dyDescent="0.2">
      <c r="B659" s="92"/>
      <c r="C659" s="92"/>
      <c r="D659" s="92"/>
      <c r="E659" s="92"/>
      <c r="F659" s="92"/>
      <c r="G659" s="92"/>
      <c r="H659" s="92"/>
      <c r="I659" s="92"/>
      <c r="J659" s="92"/>
      <c r="K659" s="92"/>
    </row>
    <row r="660" spans="2:11" ht="15.75" customHeight="1" x14ac:dyDescent="0.2">
      <c r="B660" s="92"/>
      <c r="C660" s="92"/>
      <c r="D660" s="92"/>
      <c r="E660" s="92"/>
      <c r="F660" s="92"/>
      <c r="G660" s="92"/>
      <c r="H660" s="92"/>
      <c r="I660" s="92"/>
      <c r="J660" s="92"/>
      <c r="K660" s="92"/>
    </row>
    <row r="661" spans="2:11" ht="15.75" customHeight="1" x14ac:dyDescent="0.2">
      <c r="B661" s="92"/>
      <c r="C661" s="92"/>
      <c r="D661" s="92"/>
      <c r="E661" s="92"/>
      <c r="F661" s="92"/>
      <c r="G661" s="92"/>
      <c r="H661" s="92"/>
      <c r="I661" s="92"/>
      <c r="J661" s="92"/>
      <c r="K661" s="92"/>
    </row>
    <row r="662" spans="2:11" ht="15.75" customHeight="1" x14ac:dyDescent="0.2">
      <c r="B662" s="92"/>
      <c r="C662" s="92"/>
      <c r="D662" s="92"/>
      <c r="E662" s="92"/>
      <c r="F662" s="92"/>
      <c r="G662" s="92"/>
      <c r="H662" s="92"/>
      <c r="I662" s="92"/>
      <c r="J662" s="92"/>
      <c r="K662" s="92"/>
    </row>
    <row r="663" spans="2:11" ht="15.75" customHeight="1" x14ac:dyDescent="0.2">
      <c r="B663" s="92"/>
      <c r="C663" s="92"/>
      <c r="D663" s="92"/>
      <c r="E663" s="92"/>
      <c r="F663" s="92"/>
      <c r="G663" s="92"/>
      <c r="H663" s="92"/>
      <c r="I663" s="92"/>
      <c r="J663" s="92"/>
      <c r="K663" s="92"/>
    </row>
    <row r="664" spans="2:11" ht="15.75" customHeight="1" x14ac:dyDescent="0.2">
      <c r="B664" s="92"/>
      <c r="C664" s="92"/>
      <c r="D664" s="92"/>
      <c r="E664" s="92"/>
      <c r="F664" s="92"/>
      <c r="G664" s="92"/>
      <c r="H664" s="92"/>
      <c r="I664" s="92"/>
      <c r="J664" s="92"/>
      <c r="K664" s="92"/>
    </row>
    <row r="665" spans="2:11" ht="15.75" customHeight="1" x14ac:dyDescent="0.2">
      <c r="B665" s="92"/>
      <c r="C665" s="92"/>
      <c r="D665" s="92"/>
      <c r="E665" s="92"/>
      <c r="F665" s="92"/>
      <c r="G665" s="92"/>
      <c r="H665" s="92"/>
      <c r="I665" s="92"/>
      <c r="J665" s="92"/>
      <c r="K665" s="92"/>
    </row>
    <row r="666" spans="2:11" ht="15.75" customHeight="1" x14ac:dyDescent="0.2">
      <c r="B666" s="92"/>
      <c r="C666" s="92"/>
      <c r="D666" s="92"/>
      <c r="E666" s="92"/>
      <c r="F666" s="92"/>
      <c r="G666" s="92"/>
      <c r="H666" s="92"/>
      <c r="I666" s="92"/>
      <c r="J666" s="92"/>
      <c r="K666" s="92"/>
    </row>
    <row r="667" spans="2:11" ht="15.75" customHeight="1" x14ac:dyDescent="0.2">
      <c r="B667" s="92"/>
      <c r="C667" s="92"/>
      <c r="D667" s="92"/>
      <c r="E667" s="92"/>
      <c r="F667" s="92"/>
      <c r="G667" s="92"/>
      <c r="H667" s="92"/>
      <c r="I667" s="92"/>
      <c r="J667" s="92"/>
      <c r="K667" s="92"/>
    </row>
    <row r="668" spans="2:11" ht="15.75" customHeight="1" x14ac:dyDescent="0.2">
      <c r="B668" s="92"/>
      <c r="C668" s="92"/>
      <c r="D668" s="92"/>
      <c r="E668" s="92"/>
      <c r="F668" s="92"/>
      <c r="G668" s="92"/>
      <c r="H668" s="92"/>
      <c r="I668" s="92"/>
      <c r="J668" s="92"/>
      <c r="K668" s="92"/>
    </row>
    <row r="669" spans="2:11" ht="15.75" customHeight="1" x14ac:dyDescent="0.2">
      <c r="B669" s="92"/>
      <c r="C669" s="92"/>
      <c r="D669" s="92"/>
      <c r="E669" s="92"/>
      <c r="F669" s="92"/>
      <c r="G669" s="92"/>
      <c r="H669" s="92"/>
      <c r="I669" s="92"/>
      <c r="J669" s="92"/>
      <c r="K669" s="92"/>
    </row>
    <row r="670" spans="2:11" ht="15.75" customHeight="1" x14ac:dyDescent="0.2">
      <c r="B670" s="92"/>
      <c r="C670" s="92"/>
      <c r="D670" s="92"/>
      <c r="E670" s="92"/>
      <c r="F670" s="92"/>
      <c r="G670" s="92"/>
      <c r="H670" s="92"/>
      <c r="I670" s="92"/>
      <c r="J670" s="92"/>
      <c r="K670" s="92"/>
    </row>
    <row r="671" spans="2:11" ht="15.75" customHeight="1" x14ac:dyDescent="0.2">
      <c r="B671" s="92"/>
      <c r="C671" s="92"/>
      <c r="D671" s="92"/>
      <c r="E671" s="92"/>
      <c r="F671" s="92"/>
      <c r="G671" s="92"/>
      <c r="H671" s="92"/>
      <c r="I671" s="92"/>
      <c r="J671" s="92"/>
      <c r="K671" s="92"/>
    </row>
    <row r="672" spans="2:11" ht="15.75" customHeight="1" x14ac:dyDescent="0.2">
      <c r="B672" s="92"/>
      <c r="C672" s="92"/>
      <c r="D672" s="92"/>
      <c r="E672" s="92"/>
      <c r="F672" s="92"/>
      <c r="G672" s="92"/>
      <c r="H672" s="92"/>
      <c r="I672" s="92"/>
      <c r="J672" s="92"/>
      <c r="K672" s="92"/>
    </row>
    <row r="673" spans="2:11" ht="15.75" customHeight="1" x14ac:dyDescent="0.2">
      <c r="B673" s="92"/>
      <c r="C673" s="92"/>
      <c r="D673" s="92"/>
      <c r="E673" s="92"/>
      <c r="F673" s="92"/>
      <c r="G673" s="92"/>
      <c r="H673" s="92"/>
      <c r="I673" s="92"/>
      <c r="J673" s="92"/>
      <c r="K673" s="92"/>
    </row>
    <row r="674" spans="2:11" ht="15.75" customHeight="1" x14ac:dyDescent="0.2">
      <c r="B674" s="92"/>
      <c r="C674" s="92"/>
      <c r="D674" s="92"/>
      <c r="E674" s="92"/>
      <c r="F674" s="92"/>
      <c r="G674" s="92"/>
      <c r="H674" s="92"/>
      <c r="I674" s="92"/>
      <c r="J674" s="92"/>
      <c r="K674" s="92"/>
    </row>
    <row r="675" spans="2:11" ht="15.75" customHeight="1" x14ac:dyDescent="0.2">
      <c r="B675" s="92"/>
      <c r="C675" s="92"/>
      <c r="D675" s="92"/>
      <c r="E675" s="92"/>
      <c r="F675" s="92"/>
      <c r="G675" s="92"/>
      <c r="H675" s="92"/>
      <c r="I675" s="92"/>
      <c r="J675" s="92"/>
      <c r="K675" s="92"/>
    </row>
    <row r="676" spans="2:11" ht="15.75" customHeight="1" x14ac:dyDescent="0.2">
      <c r="B676" s="92"/>
      <c r="C676" s="92"/>
      <c r="D676" s="92"/>
      <c r="E676" s="92"/>
      <c r="F676" s="92"/>
      <c r="G676" s="92"/>
      <c r="H676" s="92"/>
      <c r="I676" s="92"/>
      <c r="J676" s="92"/>
      <c r="K676" s="92"/>
    </row>
    <row r="677" spans="2:11" ht="15.75" customHeight="1" x14ac:dyDescent="0.2">
      <c r="B677" s="92"/>
      <c r="C677" s="92"/>
      <c r="D677" s="92"/>
      <c r="E677" s="92"/>
      <c r="F677" s="92"/>
      <c r="G677" s="92"/>
      <c r="H677" s="92"/>
      <c r="I677" s="92"/>
      <c r="J677" s="92"/>
      <c r="K677" s="92"/>
    </row>
    <row r="678" spans="2:11" ht="15.75" customHeight="1" x14ac:dyDescent="0.2">
      <c r="B678" s="92"/>
      <c r="C678" s="92"/>
      <c r="D678" s="92"/>
      <c r="E678" s="92"/>
      <c r="F678" s="92"/>
      <c r="G678" s="92"/>
      <c r="H678" s="92"/>
      <c r="I678" s="92"/>
      <c r="J678" s="92"/>
      <c r="K678" s="92"/>
    </row>
    <row r="679" spans="2:11" ht="15.75" customHeight="1" x14ac:dyDescent="0.2">
      <c r="B679" s="92"/>
      <c r="C679" s="92"/>
      <c r="D679" s="92"/>
      <c r="E679" s="92"/>
      <c r="F679" s="92"/>
      <c r="G679" s="92"/>
      <c r="H679" s="92"/>
      <c r="I679" s="92"/>
      <c r="J679" s="92"/>
      <c r="K679" s="92"/>
    </row>
    <row r="680" spans="2:11" ht="15.75" customHeight="1" x14ac:dyDescent="0.2">
      <c r="B680" s="92"/>
      <c r="C680" s="92"/>
      <c r="D680" s="92"/>
      <c r="E680" s="92"/>
      <c r="F680" s="92"/>
      <c r="G680" s="92"/>
      <c r="H680" s="92"/>
      <c r="I680" s="92"/>
      <c r="J680" s="92"/>
      <c r="K680" s="92"/>
    </row>
    <row r="681" spans="2:11" ht="15.75" customHeight="1" x14ac:dyDescent="0.2">
      <c r="B681" s="92"/>
      <c r="C681" s="92"/>
      <c r="D681" s="92"/>
      <c r="E681" s="92"/>
      <c r="F681" s="92"/>
      <c r="G681" s="92"/>
      <c r="H681" s="92"/>
      <c r="I681" s="92"/>
      <c r="J681" s="92"/>
      <c r="K681" s="92"/>
    </row>
    <row r="682" spans="2:11" ht="15.75" customHeight="1" x14ac:dyDescent="0.2">
      <c r="B682" s="92"/>
      <c r="C682" s="92"/>
      <c r="D682" s="92"/>
      <c r="E682" s="92"/>
      <c r="F682" s="92"/>
      <c r="G682" s="92"/>
      <c r="H682" s="92"/>
      <c r="I682" s="92"/>
      <c r="J682" s="92"/>
      <c r="K682" s="92"/>
    </row>
    <row r="683" spans="2:11" ht="15.75" customHeight="1" x14ac:dyDescent="0.2">
      <c r="B683" s="92"/>
      <c r="C683" s="92"/>
      <c r="D683" s="92"/>
      <c r="E683" s="92"/>
      <c r="F683" s="92"/>
      <c r="G683" s="92"/>
      <c r="H683" s="92"/>
      <c r="I683" s="92"/>
      <c r="J683" s="92"/>
      <c r="K683" s="92"/>
    </row>
    <row r="684" spans="2:11" ht="15.75" customHeight="1" x14ac:dyDescent="0.2">
      <c r="B684" s="92"/>
      <c r="C684" s="92"/>
      <c r="D684" s="92"/>
      <c r="E684" s="92"/>
      <c r="F684" s="92"/>
      <c r="G684" s="92"/>
      <c r="H684" s="92"/>
      <c r="I684" s="92"/>
      <c r="J684" s="92"/>
      <c r="K684" s="92"/>
    </row>
    <row r="685" spans="2:11" ht="15.75" customHeight="1" x14ac:dyDescent="0.2">
      <c r="B685" s="92"/>
      <c r="C685" s="92"/>
      <c r="D685" s="92"/>
      <c r="E685" s="92"/>
      <c r="F685" s="92"/>
      <c r="G685" s="92"/>
      <c r="H685" s="92"/>
      <c r="I685" s="92"/>
      <c r="J685" s="92"/>
      <c r="K685" s="92"/>
    </row>
    <row r="686" spans="2:11" ht="15.75" customHeight="1" x14ac:dyDescent="0.2">
      <c r="B686" s="92"/>
      <c r="C686" s="92"/>
      <c r="D686" s="92"/>
      <c r="E686" s="92"/>
      <c r="F686" s="92"/>
      <c r="G686" s="92"/>
      <c r="H686" s="92"/>
      <c r="I686" s="92"/>
      <c r="J686" s="92"/>
      <c r="K686" s="92"/>
    </row>
    <row r="687" spans="2:11" ht="15.75" customHeight="1" x14ac:dyDescent="0.2">
      <c r="B687" s="92"/>
      <c r="C687" s="92"/>
      <c r="D687" s="92"/>
      <c r="E687" s="92"/>
      <c r="F687" s="92"/>
      <c r="G687" s="92"/>
      <c r="H687" s="92"/>
      <c r="I687" s="92"/>
      <c r="J687" s="92"/>
      <c r="K687" s="92"/>
    </row>
    <row r="688" spans="2:11" ht="15.75" customHeight="1" x14ac:dyDescent="0.2">
      <c r="B688" s="92"/>
      <c r="C688" s="92"/>
      <c r="D688" s="92"/>
      <c r="E688" s="92"/>
      <c r="F688" s="92"/>
      <c r="G688" s="92"/>
      <c r="H688" s="92"/>
      <c r="I688" s="92"/>
      <c r="J688" s="92"/>
      <c r="K688" s="92"/>
    </row>
    <row r="689" spans="2:11" ht="15.75" customHeight="1" x14ac:dyDescent="0.2">
      <c r="B689" s="92"/>
      <c r="C689" s="92"/>
      <c r="D689" s="92"/>
      <c r="E689" s="92"/>
      <c r="F689" s="92"/>
      <c r="G689" s="92"/>
      <c r="H689" s="92"/>
      <c r="I689" s="92"/>
      <c r="J689" s="92"/>
      <c r="K689" s="92"/>
    </row>
    <row r="690" spans="2:11" ht="15.75" customHeight="1" x14ac:dyDescent="0.2">
      <c r="B690" s="92"/>
      <c r="C690" s="92"/>
      <c r="D690" s="92"/>
      <c r="E690" s="92"/>
      <c r="F690" s="92"/>
      <c r="G690" s="92"/>
      <c r="H690" s="92"/>
      <c r="I690" s="92"/>
      <c r="J690" s="92"/>
      <c r="K690" s="92"/>
    </row>
    <row r="691" spans="2:11" ht="15.75" customHeight="1" x14ac:dyDescent="0.2">
      <c r="B691" s="92"/>
      <c r="C691" s="92"/>
      <c r="D691" s="92"/>
      <c r="E691" s="92"/>
      <c r="F691" s="92"/>
      <c r="G691" s="92"/>
      <c r="H691" s="92"/>
      <c r="I691" s="92"/>
      <c r="J691" s="92"/>
      <c r="K691" s="92"/>
    </row>
    <row r="692" spans="2:11" ht="15.75" customHeight="1" x14ac:dyDescent="0.2">
      <c r="B692" s="92"/>
      <c r="C692" s="92"/>
      <c r="D692" s="92"/>
      <c r="E692" s="92"/>
      <c r="F692" s="92"/>
      <c r="G692" s="92"/>
      <c r="H692" s="92"/>
      <c r="I692" s="92"/>
      <c r="J692" s="92"/>
      <c r="K692" s="92"/>
    </row>
    <row r="693" spans="2:11" ht="15.75" customHeight="1" x14ac:dyDescent="0.2">
      <c r="B693" s="92"/>
      <c r="C693" s="92"/>
      <c r="D693" s="92"/>
      <c r="E693" s="92"/>
      <c r="F693" s="92"/>
      <c r="G693" s="92"/>
      <c r="H693" s="92"/>
      <c r="I693" s="92"/>
      <c r="J693" s="92"/>
      <c r="K693" s="92"/>
    </row>
    <row r="694" spans="2:11" ht="15.75" customHeight="1" x14ac:dyDescent="0.2">
      <c r="B694" s="92"/>
      <c r="C694" s="92"/>
      <c r="D694" s="92"/>
      <c r="E694" s="92"/>
      <c r="F694" s="92"/>
      <c r="G694" s="92"/>
      <c r="H694" s="92"/>
      <c r="I694" s="92"/>
      <c r="J694" s="92"/>
      <c r="K694" s="92"/>
    </row>
    <row r="695" spans="2:11" ht="15.75" customHeight="1" x14ac:dyDescent="0.2">
      <c r="B695" s="92"/>
      <c r="C695" s="92"/>
      <c r="D695" s="92"/>
      <c r="E695" s="92"/>
      <c r="F695" s="92"/>
      <c r="G695" s="92"/>
      <c r="H695" s="92"/>
      <c r="I695" s="92"/>
      <c r="J695" s="92"/>
      <c r="K695" s="92"/>
    </row>
    <row r="696" spans="2:11" ht="15.75" customHeight="1" x14ac:dyDescent="0.2">
      <c r="B696" s="92"/>
      <c r="C696" s="92"/>
      <c r="D696" s="92"/>
      <c r="E696" s="92"/>
      <c r="F696" s="92"/>
      <c r="G696" s="92"/>
      <c r="H696" s="92"/>
      <c r="I696" s="92"/>
      <c r="J696" s="92"/>
      <c r="K696" s="92"/>
    </row>
    <row r="697" spans="2:11" ht="15.75" customHeight="1" x14ac:dyDescent="0.2">
      <c r="B697" s="92"/>
      <c r="C697" s="92"/>
      <c r="D697" s="92"/>
      <c r="E697" s="92"/>
      <c r="F697" s="92"/>
      <c r="G697" s="92"/>
      <c r="H697" s="92"/>
      <c r="I697" s="92"/>
      <c r="J697" s="92"/>
      <c r="K697" s="92"/>
    </row>
    <row r="698" spans="2:11" ht="15.75" customHeight="1" x14ac:dyDescent="0.2">
      <c r="B698" s="92"/>
      <c r="C698" s="92"/>
      <c r="D698" s="92"/>
      <c r="E698" s="92"/>
      <c r="F698" s="92"/>
      <c r="G698" s="92"/>
      <c r="H698" s="92"/>
      <c r="I698" s="92"/>
      <c r="J698" s="92"/>
      <c r="K698" s="92"/>
    </row>
    <row r="699" spans="2:11" ht="15.75" customHeight="1" x14ac:dyDescent="0.2">
      <c r="B699" s="92"/>
      <c r="C699" s="92"/>
      <c r="D699" s="92"/>
      <c r="E699" s="92"/>
      <c r="F699" s="92"/>
      <c r="G699" s="92"/>
      <c r="H699" s="92"/>
      <c r="I699" s="92"/>
      <c r="J699" s="92"/>
      <c r="K699" s="92"/>
    </row>
    <row r="700" spans="2:11" ht="15.75" customHeight="1" x14ac:dyDescent="0.2">
      <c r="B700" s="92"/>
      <c r="C700" s="92"/>
      <c r="D700" s="92"/>
      <c r="E700" s="92"/>
      <c r="F700" s="92"/>
      <c r="G700" s="92"/>
      <c r="H700" s="92"/>
      <c r="I700" s="92"/>
      <c r="J700" s="92"/>
      <c r="K700" s="92"/>
    </row>
    <row r="701" spans="2:11" ht="15.75" customHeight="1" x14ac:dyDescent="0.2">
      <c r="B701" s="92"/>
      <c r="C701" s="92"/>
      <c r="D701" s="92"/>
      <c r="E701" s="92"/>
      <c r="F701" s="92"/>
      <c r="G701" s="92"/>
      <c r="H701" s="92"/>
      <c r="I701" s="92"/>
      <c r="J701" s="92"/>
      <c r="K701" s="92"/>
    </row>
    <row r="702" spans="2:11" ht="15.75" customHeight="1" x14ac:dyDescent="0.2">
      <c r="B702" s="92"/>
      <c r="C702" s="92"/>
      <c r="D702" s="92"/>
      <c r="E702" s="92"/>
      <c r="F702" s="92"/>
      <c r="G702" s="92"/>
      <c r="H702" s="92"/>
      <c r="I702" s="92"/>
      <c r="J702" s="92"/>
      <c r="K702" s="92"/>
    </row>
    <row r="703" spans="2:11" ht="15.75" customHeight="1" x14ac:dyDescent="0.2">
      <c r="B703" s="92"/>
      <c r="C703" s="92"/>
      <c r="D703" s="92"/>
      <c r="E703" s="92"/>
      <c r="F703" s="92"/>
      <c r="G703" s="92"/>
      <c r="H703" s="92"/>
      <c r="I703" s="92"/>
      <c r="J703" s="92"/>
      <c r="K703" s="92"/>
    </row>
    <row r="704" spans="2:11" ht="15.75" customHeight="1" x14ac:dyDescent="0.2">
      <c r="B704" s="92"/>
      <c r="C704" s="92"/>
      <c r="D704" s="92"/>
      <c r="E704" s="92"/>
      <c r="F704" s="92"/>
      <c r="G704" s="92"/>
      <c r="H704" s="92"/>
      <c r="I704" s="92"/>
      <c r="J704" s="92"/>
      <c r="K704" s="92"/>
    </row>
    <row r="705" spans="2:11" ht="15.75" customHeight="1" x14ac:dyDescent="0.2">
      <c r="B705" s="92"/>
      <c r="C705" s="92"/>
      <c r="D705" s="92"/>
      <c r="E705" s="92"/>
      <c r="F705" s="92"/>
      <c r="G705" s="92"/>
      <c r="H705" s="92"/>
      <c r="I705" s="92"/>
      <c r="J705" s="92"/>
      <c r="K705" s="92"/>
    </row>
    <row r="706" spans="2:11" ht="15.75" customHeight="1" x14ac:dyDescent="0.2">
      <c r="B706" s="92"/>
      <c r="C706" s="92"/>
      <c r="D706" s="92"/>
      <c r="E706" s="92"/>
      <c r="F706" s="92"/>
      <c r="G706" s="92"/>
      <c r="H706" s="92"/>
      <c r="I706" s="92"/>
      <c r="J706" s="92"/>
      <c r="K706" s="92"/>
    </row>
    <row r="707" spans="2:11" ht="15.75" customHeight="1" x14ac:dyDescent="0.2">
      <c r="B707" s="92"/>
      <c r="C707" s="92"/>
      <c r="D707" s="92"/>
      <c r="E707" s="92"/>
      <c r="F707" s="92"/>
      <c r="G707" s="92"/>
      <c r="H707" s="92"/>
      <c r="I707" s="92"/>
      <c r="J707" s="92"/>
      <c r="K707" s="92"/>
    </row>
    <row r="708" spans="2:11" ht="15.75" customHeight="1" x14ac:dyDescent="0.2">
      <c r="B708" s="92"/>
      <c r="C708" s="92"/>
      <c r="D708" s="92"/>
      <c r="E708" s="92"/>
      <c r="F708" s="92"/>
      <c r="G708" s="92"/>
      <c r="H708" s="92"/>
      <c r="I708" s="92"/>
      <c r="J708" s="92"/>
      <c r="K708" s="92"/>
    </row>
    <row r="709" spans="2:11" ht="15.75" customHeight="1" x14ac:dyDescent="0.2">
      <c r="B709" s="92"/>
      <c r="C709" s="92"/>
      <c r="D709" s="92"/>
      <c r="E709" s="92"/>
      <c r="F709" s="92"/>
      <c r="G709" s="92"/>
      <c r="H709" s="92"/>
      <c r="I709" s="92"/>
      <c r="J709" s="92"/>
      <c r="K709" s="92"/>
    </row>
    <row r="710" spans="2:11" ht="15.75" customHeight="1" x14ac:dyDescent="0.2">
      <c r="B710" s="92"/>
      <c r="C710" s="92"/>
      <c r="D710" s="92"/>
      <c r="E710" s="92"/>
      <c r="F710" s="92"/>
      <c r="G710" s="92"/>
      <c r="H710" s="92"/>
      <c r="I710" s="92"/>
      <c r="J710" s="92"/>
      <c r="K710" s="92"/>
    </row>
    <row r="711" spans="2:11" ht="15.75" customHeight="1" x14ac:dyDescent="0.2">
      <c r="B711" s="92"/>
      <c r="C711" s="92"/>
      <c r="D711" s="92"/>
      <c r="E711" s="92"/>
      <c r="F711" s="92"/>
      <c r="G711" s="92"/>
      <c r="H711" s="92"/>
      <c r="I711" s="92"/>
      <c r="J711" s="92"/>
      <c r="K711" s="92"/>
    </row>
    <row r="712" spans="2:11" ht="15.75" customHeight="1" x14ac:dyDescent="0.2">
      <c r="B712" s="92"/>
      <c r="C712" s="92"/>
      <c r="D712" s="92"/>
      <c r="E712" s="92"/>
      <c r="F712" s="92"/>
      <c r="G712" s="92"/>
      <c r="H712" s="92"/>
      <c r="I712" s="92"/>
      <c r="J712" s="92"/>
      <c r="K712" s="92"/>
    </row>
    <row r="713" spans="2:11" ht="15.75" customHeight="1" x14ac:dyDescent="0.2">
      <c r="B713" s="92"/>
      <c r="C713" s="92"/>
      <c r="D713" s="92"/>
      <c r="E713" s="92"/>
      <c r="F713" s="92"/>
      <c r="G713" s="92"/>
      <c r="H713" s="92"/>
      <c r="I713" s="92"/>
      <c r="J713" s="92"/>
      <c r="K713" s="92"/>
    </row>
    <row r="714" spans="2:11" ht="15.75" customHeight="1" x14ac:dyDescent="0.2">
      <c r="B714" s="92"/>
      <c r="C714" s="92"/>
      <c r="D714" s="92"/>
      <c r="E714" s="92"/>
      <c r="F714" s="92"/>
      <c r="G714" s="92"/>
      <c r="H714" s="92"/>
      <c r="I714" s="92"/>
      <c r="J714" s="92"/>
      <c r="K714" s="92"/>
    </row>
    <row r="715" spans="2:11" ht="15.75" customHeight="1" x14ac:dyDescent="0.2">
      <c r="B715" s="92"/>
      <c r="C715" s="92"/>
      <c r="D715" s="92"/>
      <c r="E715" s="92"/>
      <c r="F715" s="92"/>
      <c r="G715" s="92"/>
      <c r="H715" s="92"/>
      <c r="I715" s="92"/>
      <c r="J715" s="92"/>
      <c r="K715" s="92"/>
    </row>
    <row r="716" spans="2:11" ht="15.75" customHeight="1" x14ac:dyDescent="0.2">
      <c r="B716" s="92"/>
      <c r="C716" s="92"/>
      <c r="D716" s="92"/>
      <c r="E716" s="92"/>
      <c r="F716" s="92"/>
      <c r="G716" s="92"/>
      <c r="H716" s="92"/>
      <c r="I716" s="92"/>
      <c r="J716" s="92"/>
      <c r="K716" s="92"/>
    </row>
    <row r="717" spans="2:11" ht="15.75" customHeight="1" x14ac:dyDescent="0.2">
      <c r="B717" s="92"/>
      <c r="C717" s="92"/>
      <c r="D717" s="92"/>
      <c r="E717" s="92"/>
      <c r="F717" s="92"/>
      <c r="G717" s="92"/>
      <c r="H717" s="92"/>
      <c r="I717" s="92"/>
      <c r="J717" s="92"/>
      <c r="K717" s="92"/>
    </row>
    <row r="718" spans="2:11" ht="15.75" customHeight="1" x14ac:dyDescent="0.2">
      <c r="B718" s="92"/>
      <c r="C718" s="92"/>
      <c r="D718" s="92"/>
      <c r="E718" s="92"/>
      <c r="F718" s="92"/>
      <c r="G718" s="92"/>
      <c r="H718" s="92"/>
      <c r="I718" s="92"/>
      <c r="J718" s="92"/>
      <c r="K718" s="92"/>
    </row>
    <row r="719" spans="2:11" ht="15.75" customHeight="1" x14ac:dyDescent="0.2">
      <c r="B719" s="92"/>
      <c r="C719" s="92"/>
      <c r="D719" s="92"/>
      <c r="E719" s="92"/>
      <c r="F719" s="92"/>
      <c r="G719" s="92"/>
      <c r="H719" s="92"/>
      <c r="I719" s="92"/>
      <c r="J719" s="92"/>
      <c r="K719" s="92"/>
    </row>
    <row r="720" spans="2:11" ht="15.75" customHeight="1" x14ac:dyDescent="0.2">
      <c r="B720" s="92"/>
      <c r="C720" s="92"/>
      <c r="D720" s="92"/>
      <c r="E720" s="92"/>
      <c r="F720" s="92"/>
      <c r="G720" s="92"/>
      <c r="H720" s="92"/>
      <c r="I720" s="92"/>
      <c r="J720" s="92"/>
      <c r="K720" s="92"/>
    </row>
    <row r="721" spans="2:11" ht="15.75" customHeight="1" x14ac:dyDescent="0.2">
      <c r="B721" s="92"/>
      <c r="C721" s="92"/>
      <c r="D721" s="92"/>
      <c r="E721" s="92"/>
      <c r="F721" s="92"/>
      <c r="G721" s="92"/>
      <c r="H721" s="92"/>
      <c r="I721" s="92"/>
      <c r="J721" s="92"/>
      <c r="K721" s="92"/>
    </row>
    <row r="722" spans="2:11" ht="15.75" customHeight="1" x14ac:dyDescent="0.2">
      <c r="B722" s="92"/>
      <c r="C722" s="92"/>
      <c r="D722" s="92"/>
      <c r="E722" s="92"/>
      <c r="F722" s="92"/>
      <c r="G722" s="92"/>
      <c r="H722" s="92"/>
      <c r="I722" s="92"/>
      <c r="J722" s="92"/>
      <c r="K722" s="92"/>
    </row>
    <row r="723" spans="2:11" ht="15.75" customHeight="1" x14ac:dyDescent="0.2">
      <c r="B723" s="92"/>
      <c r="C723" s="92"/>
      <c r="D723" s="92"/>
      <c r="E723" s="92"/>
      <c r="F723" s="92"/>
      <c r="G723" s="92"/>
      <c r="H723" s="92"/>
      <c r="I723" s="92"/>
      <c r="J723" s="92"/>
      <c r="K723" s="92"/>
    </row>
    <row r="724" spans="2:11" ht="15.75" customHeight="1" x14ac:dyDescent="0.2">
      <c r="B724" s="92"/>
      <c r="C724" s="92"/>
      <c r="D724" s="92"/>
      <c r="E724" s="92"/>
      <c r="F724" s="92"/>
      <c r="G724" s="92"/>
      <c r="H724" s="92"/>
      <c r="I724" s="92"/>
      <c r="J724" s="92"/>
      <c r="K724" s="92"/>
    </row>
    <row r="725" spans="2:11" ht="15.75" customHeight="1" x14ac:dyDescent="0.2">
      <c r="B725" s="92"/>
      <c r="C725" s="92"/>
      <c r="D725" s="92"/>
      <c r="E725" s="92"/>
      <c r="F725" s="92"/>
      <c r="G725" s="92"/>
      <c r="H725" s="92"/>
      <c r="I725" s="92"/>
      <c r="J725" s="92"/>
      <c r="K725" s="92"/>
    </row>
    <row r="726" spans="2:11" ht="15.75" customHeight="1" x14ac:dyDescent="0.2">
      <c r="B726" s="92"/>
      <c r="C726" s="92"/>
      <c r="D726" s="92"/>
      <c r="E726" s="92"/>
      <c r="F726" s="92"/>
      <c r="G726" s="92"/>
      <c r="H726" s="92"/>
      <c r="I726" s="92"/>
      <c r="J726" s="92"/>
      <c r="K726" s="92"/>
    </row>
    <row r="727" spans="2:11" ht="15.75" customHeight="1" x14ac:dyDescent="0.2">
      <c r="B727" s="92"/>
      <c r="C727" s="92"/>
      <c r="D727" s="92"/>
      <c r="E727" s="92"/>
      <c r="F727" s="92"/>
      <c r="G727" s="92"/>
      <c r="H727" s="92"/>
      <c r="I727" s="92"/>
      <c r="J727" s="92"/>
      <c r="K727" s="92"/>
    </row>
    <row r="728" spans="2:11" ht="15.75" customHeight="1" x14ac:dyDescent="0.2">
      <c r="B728" s="92"/>
      <c r="C728" s="92"/>
      <c r="D728" s="92"/>
      <c r="E728" s="92"/>
      <c r="F728" s="92"/>
      <c r="G728" s="92"/>
      <c r="H728" s="92"/>
      <c r="I728" s="92"/>
      <c r="J728" s="92"/>
      <c r="K728" s="92"/>
    </row>
    <row r="729" spans="2:11" ht="15.75" customHeight="1" x14ac:dyDescent="0.2">
      <c r="B729" s="92"/>
      <c r="C729" s="92"/>
      <c r="D729" s="92"/>
      <c r="E729" s="92"/>
      <c r="F729" s="92"/>
      <c r="G729" s="92"/>
      <c r="H729" s="92"/>
      <c r="I729" s="92"/>
      <c r="J729" s="92"/>
      <c r="K729" s="92"/>
    </row>
    <row r="730" spans="2:11" ht="15.75" customHeight="1" x14ac:dyDescent="0.2">
      <c r="B730" s="92"/>
      <c r="C730" s="92"/>
      <c r="D730" s="92"/>
      <c r="E730" s="92"/>
      <c r="F730" s="92"/>
      <c r="G730" s="92"/>
      <c r="H730" s="92"/>
      <c r="I730" s="92"/>
      <c r="J730" s="92"/>
      <c r="K730" s="92"/>
    </row>
    <row r="731" spans="2:11" ht="15.75" customHeight="1" x14ac:dyDescent="0.2">
      <c r="B731" s="92"/>
      <c r="C731" s="92"/>
      <c r="D731" s="92"/>
      <c r="E731" s="92"/>
      <c r="F731" s="92"/>
      <c r="G731" s="92"/>
      <c r="H731" s="92"/>
      <c r="I731" s="92"/>
      <c r="J731" s="92"/>
      <c r="K731" s="92"/>
    </row>
    <row r="732" spans="2:11" ht="15.75" customHeight="1" x14ac:dyDescent="0.2">
      <c r="B732" s="92"/>
      <c r="C732" s="92"/>
      <c r="D732" s="92"/>
      <c r="E732" s="92"/>
      <c r="F732" s="92"/>
      <c r="G732" s="92"/>
      <c r="H732" s="92"/>
      <c r="I732" s="92"/>
      <c r="J732" s="92"/>
      <c r="K732" s="92"/>
    </row>
    <row r="733" spans="2:11" ht="15.75" customHeight="1" x14ac:dyDescent="0.2">
      <c r="B733" s="92"/>
      <c r="C733" s="92"/>
      <c r="D733" s="92"/>
      <c r="E733" s="92"/>
      <c r="F733" s="92"/>
      <c r="G733" s="92"/>
      <c r="H733" s="92"/>
      <c r="I733" s="92"/>
      <c r="J733" s="92"/>
      <c r="K733" s="92"/>
    </row>
    <row r="734" spans="2:11" ht="15.75" customHeight="1" x14ac:dyDescent="0.2">
      <c r="B734" s="92"/>
      <c r="C734" s="92"/>
      <c r="D734" s="92"/>
      <c r="E734" s="92"/>
      <c r="F734" s="92"/>
      <c r="G734" s="92"/>
      <c r="H734" s="92"/>
      <c r="I734" s="92"/>
      <c r="J734" s="92"/>
      <c r="K734" s="92"/>
    </row>
    <row r="735" spans="2:11" ht="15.75" customHeight="1" x14ac:dyDescent="0.2">
      <c r="B735" s="92"/>
      <c r="C735" s="92"/>
      <c r="D735" s="92"/>
      <c r="E735" s="92"/>
      <c r="F735" s="92"/>
      <c r="G735" s="92"/>
      <c r="H735" s="92"/>
      <c r="I735" s="92"/>
      <c r="J735" s="92"/>
      <c r="K735" s="92"/>
    </row>
    <row r="736" spans="2:11" ht="15.75" customHeight="1" x14ac:dyDescent="0.2">
      <c r="B736" s="92"/>
      <c r="C736" s="92"/>
      <c r="D736" s="92"/>
      <c r="E736" s="92"/>
      <c r="F736" s="92"/>
      <c r="G736" s="92"/>
      <c r="H736" s="92"/>
      <c r="I736" s="92"/>
      <c r="J736" s="92"/>
      <c r="K736" s="92"/>
    </row>
    <row r="737" spans="2:11" ht="15.75" customHeight="1" x14ac:dyDescent="0.2">
      <c r="B737" s="92"/>
      <c r="C737" s="92"/>
      <c r="D737" s="92"/>
      <c r="E737" s="92"/>
      <c r="F737" s="92"/>
      <c r="G737" s="92"/>
      <c r="H737" s="92"/>
      <c r="I737" s="92"/>
      <c r="J737" s="92"/>
      <c r="K737" s="92"/>
    </row>
    <row r="738" spans="2:11" ht="15.75" customHeight="1" x14ac:dyDescent="0.2">
      <c r="B738" s="92"/>
      <c r="C738" s="92"/>
      <c r="D738" s="92"/>
      <c r="E738" s="92"/>
      <c r="F738" s="92"/>
      <c r="G738" s="92"/>
      <c r="H738" s="92"/>
      <c r="I738" s="92"/>
      <c r="J738" s="92"/>
      <c r="K738" s="92"/>
    </row>
    <row r="739" spans="2:11" ht="15.75" customHeight="1" x14ac:dyDescent="0.2">
      <c r="B739" s="92"/>
      <c r="C739" s="92"/>
      <c r="D739" s="92"/>
      <c r="E739" s="92"/>
      <c r="F739" s="92"/>
      <c r="G739" s="92"/>
      <c r="H739" s="92"/>
      <c r="I739" s="92"/>
      <c r="J739" s="92"/>
      <c r="K739" s="92"/>
    </row>
    <row r="740" spans="2:11" ht="15.75" customHeight="1" x14ac:dyDescent="0.2">
      <c r="B740" s="92"/>
      <c r="C740" s="92"/>
      <c r="D740" s="92"/>
      <c r="E740" s="92"/>
      <c r="F740" s="92"/>
      <c r="G740" s="92"/>
      <c r="H740" s="92"/>
      <c r="I740" s="92"/>
      <c r="J740" s="92"/>
      <c r="K740" s="92"/>
    </row>
    <row r="741" spans="2:11" ht="15.75" customHeight="1" x14ac:dyDescent="0.2">
      <c r="B741" s="92"/>
      <c r="C741" s="92"/>
      <c r="D741" s="92"/>
      <c r="E741" s="92"/>
      <c r="F741" s="92"/>
      <c r="G741" s="92"/>
      <c r="H741" s="92"/>
      <c r="I741" s="92"/>
      <c r="J741" s="92"/>
      <c r="K741" s="92"/>
    </row>
    <row r="742" spans="2:11" ht="15.75" customHeight="1" x14ac:dyDescent="0.2">
      <c r="B742" s="92"/>
      <c r="C742" s="92"/>
      <c r="D742" s="92"/>
      <c r="E742" s="92"/>
      <c r="F742" s="92"/>
      <c r="G742" s="92"/>
      <c r="H742" s="92"/>
      <c r="I742" s="92"/>
      <c r="J742" s="92"/>
      <c r="K742" s="92"/>
    </row>
    <row r="743" spans="2:11" ht="15.75" customHeight="1" x14ac:dyDescent="0.2">
      <c r="B743" s="92"/>
      <c r="C743" s="92"/>
      <c r="D743" s="92"/>
      <c r="E743" s="92"/>
      <c r="F743" s="92"/>
      <c r="G743" s="92"/>
      <c r="H743" s="92"/>
      <c r="I743" s="92"/>
      <c r="J743" s="92"/>
      <c r="K743" s="92"/>
    </row>
    <row r="744" spans="2:11" ht="15.75" customHeight="1" x14ac:dyDescent="0.2">
      <c r="B744" s="92"/>
      <c r="C744" s="92"/>
      <c r="D744" s="92"/>
      <c r="E744" s="92"/>
      <c r="F744" s="92"/>
      <c r="G744" s="92"/>
      <c r="H744" s="92"/>
      <c r="I744" s="92"/>
      <c r="J744" s="92"/>
      <c r="K744" s="92"/>
    </row>
    <row r="745" spans="2:11" ht="15.75" customHeight="1" x14ac:dyDescent="0.2">
      <c r="B745" s="92"/>
      <c r="C745" s="92"/>
      <c r="D745" s="92"/>
      <c r="E745" s="92"/>
      <c r="F745" s="92"/>
      <c r="G745" s="92"/>
      <c r="H745" s="92"/>
      <c r="I745" s="92"/>
      <c r="J745" s="92"/>
      <c r="K745" s="92"/>
    </row>
    <row r="746" spans="2:11" ht="15.75" customHeight="1" x14ac:dyDescent="0.2">
      <c r="B746" s="92"/>
      <c r="C746" s="92"/>
      <c r="D746" s="92"/>
      <c r="E746" s="92"/>
      <c r="F746" s="92"/>
      <c r="G746" s="92"/>
      <c r="H746" s="92"/>
      <c r="I746" s="92"/>
      <c r="J746" s="92"/>
      <c r="K746" s="92"/>
    </row>
    <row r="747" spans="2:11" ht="15.75" customHeight="1" x14ac:dyDescent="0.2">
      <c r="B747" s="92"/>
      <c r="C747" s="92"/>
      <c r="D747" s="92"/>
      <c r="E747" s="92"/>
      <c r="F747" s="92"/>
      <c r="G747" s="92"/>
      <c r="H747" s="92"/>
      <c r="I747" s="92"/>
      <c r="J747" s="92"/>
      <c r="K747" s="92"/>
    </row>
    <row r="748" spans="2:11" ht="15.75" customHeight="1" x14ac:dyDescent="0.2">
      <c r="B748" s="92"/>
      <c r="C748" s="92"/>
      <c r="D748" s="92"/>
      <c r="E748" s="92"/>
      <c r="F748" s="92"/>
      <c r="G748" s="92"/>
      <c r="H748" s="92"/>
      <c r="I748" s="92"/>
      <c r="J748" s="92"/>
      <c r="K748" s="92"/>
    </row>
    <row r="749" spans="2:11" ht="15.75" customHeight="1" x14ac:dyDescent="0.2">
      <c r="B749" s="92"/>
      <c r="C749" s="92"/>
      <c r="D749" s="92"/>
      <c r="E749" s="92"/>
      <c r="F749" s="92"/>
      <c r="G749" s="92"/>
      <c r="H749" s="92"/>
      <c r="I749" s="92"/>
      <c r="J749" s="92"/>
      <c r="K749" s="92"/>
    </row>
    <row r="750" spans="2:11" ht="15.75" customHeight="1" x14ac:dyDescent="0.2">
      <c r="B750" s="92"/>
      <c r="C750" s="92"/>
      <c r="D750" s="92"/>
      <c r="E750" s="92"/>
      <c r="F750" s="92"/>
      <c r="G750" s="92"/>
      <c r="H750" s="92"/>
      <c r="I750" s="92"/>
      <c r="J750" s="92"/>
      <c r="K750" s="92"/>
    </row>
    <row r="751" spans="2:11" ht="15.75" customHeight="1" x14ac:dyDescent="0.2">
      <c r="B751" s="92"/>
      <c r="C751" s="92"/>
      <c r="D751" s="92"/>
      <c r="E751" s="92"/>
      <c r="F751" s="92"/>
      <c r="G751" s="92"/>
      <c r="H751" s="92"/>
      <c r="I751" s="92"/>
      <c r="J751" s="92"/>
      <c r="K751" s="92"/>
    </row>
    <row r="752" spans="2:11" ht="15.75" customHeight="1" x14ac:dyDescent="0.2">
      <c r="B752" s="92"/>
      <c r="C752" s="92"/>
      <c r="D752" s="92"/>
      <c r="E752" s="92"/>
      <c r="F752" s="92"/>
      <c r="G752" s="92"/>
      <c r="H752" s="92"/>
      <c r="I752" s="92"/>
      <c r="J752" s="92"/>
      <c r="K752" s="92"/>
    </row>
    <row r="753" spans="2:11" ht="15.75" customHeight="1" x14ac:dyDescent="0.2">
      <c r="B753" s="92"/>
      <c r="C753" s="92"/>
      <c r="D753" s="92"/>
      <c r="E753" s="92"/>
      <c r="F753" s="92"/>
      <c r="G753" s="92"/>
      <c r="H753" s="92"/>
      <c r="I753" s="92"/>
      <c r="J753" s="92"/>
      <c r="K753" s="92"/>
    </row>
    <row r="754" spans="2:11" ht="15.75" customHeight="1" x14ac:dyDescent="0.2">
      <c r="B754" s="92"/>
      <c r="C754" s="92"/>
      <c r="D754" s="92"/>
      <c r="E754" s="92"/>
      <c r="F754" s="92"/>
      <c r="G754" s="92"/>
      <c r="H754" s="92"/>
      <c r="I754" s="92"/>
      <c r="J754" s="92"/>
      <c r="K754" s="92"/>
    </row>
    <row r="755" spans="2:11" ht="15.75" customHeight="1" x14ac:dyDescent="0.2">
      <c r="B755" s="92"/>
      <c r="C755" s="92"/>
      <c r="D755" s="92"/>
      <c r="E755" s="92"/>
      <c r="F755" s="92"/>
      <c r="G755" s="92"/>
      <c r="H755" s="92"/>
      <c r="I755" s="92"/>
      <c r="J755" s="92"/>
      <c r="K755" s="92"/>
    </row>
    <row r="756" spans="2:11" ht="15.75" customHeight="1" x14ac:dyDescent="0.2">
      <c r="B756" s="92"/>
      <c r="C756" s="92"/>
      <c r="D756" s="92"/>
      <c r="E756" s="92"/>
      <c r="F756" s="92"/>
      <c r="G756" s="92"/>
      <c r="H756" s="92"/>
      <c r="I756" s="92"/>
      <c r="J756" s="92"/>
      <c r="K756" s="92"/>
    </row>
    <row r="757" spans="2:11" ht="15.75" customHeight="1" x14ac:dyDescent="0.2">
      <c r="B757" s="92"/>
      <c r="C757" s="92"/>
      <c r="D757" s="92"/>
      <c r="E757" s="92"/>
      <c r="F757" s="92"/>
      <c r="G757" s="92"/>
      <c r="H757" s="92"/>
      <c r="I757" s="92"/>
      <c r="J757" s="92"/>
      <c r="K757" s="92"/>
    </row>
    <row r="758" spans="2:11" ht="15.75" customHeight="1" x14ac:dyDescent="0.2">
      <c r="B758" s="92"/>
      <c r="C758" s="92"/>
      <c r="D758" s="92"/>
      <c r="E758" s="92"/>
      <c r="F758" s="92"/>
      <c r="G758" s="92"/>
      <c r="H758" s="92"/>
      <c r="I758" s="92"/>
      <c r="J758" s="92"/>
      <c r="K758" s="92"/>
    </row>
    <row r="759" spans="2:11" ht="15.75" customHeight="1" x14ac:dyDescent="0.2">
      <c r="B759" s="92"/>
      <c r="C759" s="92"/>
      <c r="D759" s="92"/>
      <c r="E759" s="92"/>
      <c r="F759" s="92"/>
      <c r="G759" s="92"/>
      <c r="H759" s="92"/>
      <c r="I759" s="92"/>
      <c r="J759" s="92"/>
      <c r="K759" s="92"/>
    </row>
    <row r="760" spans="2:11" ht="15.75" customHeight="1" x14ac:dyDescent="0.2">
      <c r="B760" s="92"/>
      <c r="C760" s="92"/>
      <c r="D760" s="92"/>
      <c r="E760" s="92"/>
      <c r="F760" s="92"/>
      <c r="G760" s="92"/>
      <c r="H760" s="92"/>
      <c r="I760" s="92"/>
      <c r="J760" s="92"/>
      <c r="K760" s="92"/>
    </row>
    <row r="761" spans="2:11" ht="15.75" customHeight="1" x14ac:dyDescent="0.2">
      <c r="B761" s="92"/>
      <c r="C761" s="92"/>
      <c r="D761" s="92"/>
      <c r="E761" s="92"/>
      <c r="F761" s="92"/>
      <c r="G761" s="92"/>
      <c r="H761" s="92"/>
      <c r="I761" s="92"/>
      <c r="J761" s="92"/>
      <c r="K761" s="92"/>
    </row>
    <row r="762" spans="2:11" ht="15.75" customHeight="1" x14ac:dyDescent="0.2">
      <c r="B762" s="92"/>
      <c r="C762" s="92"/>
      <c r="D762" s="92"/>
      <c r="E762" s="92"/>
      <c r="F762" s="92"/>
      <c r="G762" s="92"/>
      <c r="H762" s="92"/>
      <c r="I762" s="92"/>
      <c r="J762" s="92"/>
      <c r="K762" s="92"/>
    </row>
    <row r="763" spans="2:11" ht="15.75" customHeight="1" x14ac:dyDescent="0.2">
      <c r="B763" s="92"/>
      <c r="C763" s="92"/>
      <c r="D763" s="92"/>
      <c r="E763" s="92"/>
      <c r="F763" s="92"/>
      <c r="G763" s="92"/>
      <c r="H763" s="92"/>
      <c r="I763" s="92"/>
      <c r="J763" s="92"/>
      <c r="K763" s="92"/>
    </row>
    <row r="764" spans="2:11" ht="15.75" customHeight="1" x14ac:dyDescent="0.2">
      <c r="B764" s="92"/>
      <c r="C764" s="92"/>
      <c r="D764" s="92"/>
      <c r="E764" s="92"/>
      <c r="F764" s="92"/>
      <c r="G764" s="92"/>
      <c r="H764" s="92"/>
      <c r="I764" s="92"/>
      <c r="J764" s="92"/>
      <c r="K764" s="92"/>
    </row>
    <row r="765" spans="2:11" ht="15.75" customHeight="1" x14ac:dyDescent="0.2">
      <c r="B765" s="92"/>
      <c r="C765" s="92"/>
      <c r="D765" s="92"/>
      <c r="E765" s="92"/>
      <c r="F765" s="92"/>
      <c r="G765" s="92"/>
      <c r="H765" s="92"/>
      <c r="I765" s="92"/>
      <c r="J765" s="92"/>
      <c r="K765" s="92"/>
    </row>
    <row r="766" spans="2:11" ht="15.75" customHeight="1" x14ac:dyDescent="0.2">
      <c r="B766" s="92"/>
      <c r="C766" s="92"/>
      <c r="D766" s="92"/>
      <c r="E766" s="92"/>
      <c r="F766" s="92"/>
      <c r="G766" s="92"/>
      <c r="H766" s="92"/>
      <c r="I766" s="92"/>
      <c r="J766" s="92"/>
      <c r="K766" s="92"/>
    </row>
    <row r="767" spans="2:11" ht="15.75" customHeight="1" x14ac:dyDescent="0.2">
      <c r="B767" s="92"/>
      <c r="C767" s="92"/>
      <c r="D767" s="92"/>
      <c r="E767" s="92"/>
      <c r="F767" s="92"/>
      <c r="G767" s="92"/>
      <c r="H767" s="92"/>
      <c r="I767" s="92"/>
      <c r="J767" s="92"/>
      <c r="K767" s="92"/>
    </row>
    <row r="768" spans="2:11" ht="15.75" customHeight="1" x14ac:dyDescent="0.2">
      <c r="B768" s="92"/>
      <c r="C768" s="92"/>
      <c r="D768" s="92"/>
      <c r="E768" s="92"/>
      <c r="F768" s="92"/>
      <c r="G768" s="92"/>
      <c r="H768" s="92"/>
      <c r="I768" s="92"/>
      <c r="J768" s="92"/>
      <c r="K768" s="92"/>
    </row>
    <row r="769" spans="2:11" ht="15.75" customHeight="1" x14ac:dyDescent="0.2">
      <c r="B769" s="92"/>
      <c r="C769" s="92"/>
      <c r="D769" s="92"/>
      <c r="E769" s="92"/>
      <c r="F769" s="92"/>
      <c r="G769" s="92"/>
      <c r="H769" s="92"/>
      <c r="I769" s="92"/>
      <c r="J769" s="92"/>
      <c r="K769" s="92"/>
    </row>
    <row r="770" spans="2:11" ht="15.75" customHeight="1" x14ac:dyDescent="0.2">
      <c r="B770" s="92"/>
      <c r="C770" s="92"/>
      <c r="D770" s="92"/>
      <c r="E770" s="92"/>
      <c r="F770" s="92"/>
      <c r="G770" s="92"/>
      <c r="H770" s="92"/>
      <c r="I770" s="92"/>
      <c r="J770" s="92"/>
      <c r="K770" s="92"/>
    </row>
    <row r="771" spans="2:11" ht="15.75" customHeight="1" x14ac:dyDescent="0.2">
      <c r="B771" s="92"/>
      <c r="C771" s="92"/>
      <c r="D771" s="92"/>
      <c r="E771" s="92"/>
      <c r="F771" s="92"/>
      <c r="G771" s="92"/>
      <c r="H771" s="92"/>
      <c r="I771" s="92"/>
      <c r="J771" s="92"/>
      <c r="K771" s="92"/>
    </row>
    <row r="772" spans="2:11" ht="15.75" customHeight="1" x14ac:dyDescent="0.2">
      <c r="B772" s="92"/>
      <c r="C772" s="92"/>
      <c r="D772" s="92"/>
      <c r="E772" s="92"/>
      <c r="F772" s="92"/>
      <c r="G772" s="92"/>
      <c r="H772" s="92"/>
      <c r="I772" s="92"/>
      <c r="J772" s="92"/>
      <c r="K772" s="92"/>
    </row>
    <row r="773" spans="2:11" ht="15.75" customHeight="1" x14ac:dyDescent="0.2">
      <c r="B773" s="92"/>
      <c r="C773" s="92"/>
      <c r="D773" s="92"/>
      <c r="E773" s="92"/>
      <c r="F773" s="92"/>
      <c r="G773" s="92"/>
      <c r="H773" s="92"/>
      <c r="I773" s="92"/>
      <c r="J773" s="92"/>
      <c r="K773" s="92"/>
    </row>
    <row r="774" spans="2:11" ht="15.75" customHeight="1" x14ac:dyDescent="0.2">
      <c r="B774" s="92"/>
      <c r="C774" s="92"/>
      <c r="D774" s="92"/>
      <c r="E774" s="92"/>
      <c r="F774" s="92"/>
      <c r="G774" s="92"/>
      <c r="H774" s="92"/>
      <c r="I774" s="92"/>
      <c r="J774" s="92"/>
      <c r="K774" s="92"/>
    </row>
    <row r="775" spans="2:11" ht="15.75" customHeight="1" x14ac:dyDescent="0.2">
      <c r="B775" s="92"/>
      <c r="C775" s="92"/>
      <c r="D775" s="92"/>
      <c r="E775" s="92"/>
      <c r="F775" s="92"/>
      <c r="G775" s="92"/>
      <c r="H775" s="92"/>
      <c r="I775" s="92"/>
      <c r="J775" s="92"/>
      <c r="K775" s="92"/>
    </row>
    <row r="776" spans="2:11" ht="15.75" customHeight="1" x14ac:dyDescent="0.2">
      <c r="B776" s="92"/>
      <c r="C776" s="92"/>
      <c r="D776" s="92"/>
      <c r="E776" s="92"/>
      <c r="F776" s="92"/>
      <c r="G776" s="92"/>
      <c r="H776" s="92"/>
      <c r="I776" s="92"/>
      <c r="J776" s="92"/>
      <c r="K776" s="92"/>
    </row>
    <row r="777" spans="2:11" ht="15.75" customHeight="1" x14ac:dyDescent="0.2">
      <c r="B777" s="92"/>
      <c r="C777" s="92"/>
      <c r="D777" s="92"/>
      <c r="E777" s="92"/>
      <c r="F777" s="92"/>
      <c r="G777" s="92"/>
      <c r="H777" s="92"/>
      <c r="I777" s="92"/>
      <c r="J777" s="92"/>
      <c r="K777" s="92"/>
    </row>
    <row r="778" spans="2:11" ht="15.75" customHeight="1" x14ac:dyDescent="0.2">
      <c r="B778" s="92"/>
      <c r="C778" s="92"/>
      <c r="D778" s="92"/>
      <c r="E778" s="92"/>
      <c r="F778" s="92"/>
      <c r="G778" s="92"/>
      <c r="H778" s="92"/>
      <c r="I778" s="92"/>
      <c r="J778" s="92"/>
      <c r="K778" s="92"/>
    </row>
    <row r="779" spans="2:11" ht="15.75" customHeight="1" x14ac:dyDescent="0.2">
      <c r="B779" s="92"/>
      <c r="C779" s="92"/>
      <c r="D779" s="92"/>
      <c r="E779" s="92"/>
      <c r="F779" s="92"/>
      <c r="G779" s="92"/>
      <c r="H779" s="92"/>
      <c r="I779" s="92"/>
      <c r="J779" s="92"/>
      <c r="K779" s="92"/>
    </row>
    <row r="780" spans="2:11" ht="15.75" customHeight="1" x14ac:dyDescent="0.2">
      <c r="B780" s="92"/>
      <c r="C780" s="92"/>
      <c r="D780" s="92"/>
      <c r="E780" s="92"/>
      <c r="F780" s="92"/>
      <c r="G780" s="92"/>
      <c r="H780" s="92"/>
      <c r="I780" s="92"/>
      <c r="J780" s="92"/>
      <c r="K780" s="92"/>
    </row>
    <row r="781" spans="2:11" ht="15.75" customHeight="1" x14ac:dyDescent="0.2">
      <c r="B781" s="92"/>
      <c r="C781" s="92"/>
      <c r="D781" s="92"/>
      <c r="E781" s="92"/>
      <c r="F781" s="92"/>
      <c r="G781" s="92"/>
      <c r="H781" s="92"/>
      <c r="I781" s="92"/>
      <c r="J781" s="92"/>
      <c r="K781" s="92"/>
    </row>
    <row r="782" spans="2:11" ht="15.75" customHeight="1" x14ac:dyDescent="0.2">
      <c r="B782" s="92"/>
      <c r="C782" s="92"/>
      <c r="D782" s="92"/>
      <c r="E782" s="92"/>
      <c r="F782" s="92"/>
      <c r="G782" s="92"/>
      <c r="H782" s="92"/>
      <c r="I782" s="92"/>
      <c r="J782" s="92"/>
      <c r="K782" s="92"/>
    </row>
    <row r="783" spans="2:11" ht="15.75" customHeight="1" x14ac:dyDescent="0.2">
      <c r="B783" s="92"/>
      <c r="C783" s="92"/>
      <c r="D783" s="92"/>
      <c r="E783" s="92"/>
      <c r="F783" s="92"/>
      <c r="G783" s="92"/>
      <c r="H783" s="92"/>
      <c r="I783" s="92"/>
      <c r="J783" s="92"/>
      <c r="K783" s="92"/>
    </row>
    <row r="784" spans="2:11" ht="15.75" customHeight="1" x14ac:dyDescent="0.2">
      <c r="B784" s="92"/>
      <c r="C784" s="92"/>
      <c r="D784" s="92"/>
      <c r="E784" s="92"/>
      <c r="F784" s="92"/>
      <c r="G784" s="92"/>
      <c r="H784" s="92"/>
      <c r="I784" s="92"/>
      <c r="J784" s="92"/>
      <c r="K784" s="92"/>
    </row>
    <row r="785" spans="2:11" ht="15.75" customHeight="1" x14ac:dyDescent="0.2">
      <c r="B785" s="92"/>
      <c r="C785" s="92"/>
      <c r="D785" s="92"/>
      <c r="E785" s="92"/>
      <c r="F785" s="92"/>
      <c r="G785" s="92"/>
      <c r="H785" s="92"/>
      <c r="I785" s="92"/>
      <c r="J785" s="92"/>
      <c r="K785" s="92"/>
    </row>
    <row r="786" spans="2:11" ht="15.75" customHeight="1" x14ac:dyDescent="0.2">
      <c r="B786" s="92"/>
      <c r="C786" s="92"/>
      <c r="D786" s="92"/>
      <c r="E786" s="92"/>
      <c r="F786" s="92"/>
      <c r="G786" s="92"/>
      <c r="H786" s="92"/>
      <c r="I786" s="92"/>
      <c r="J786" s="92"/>
      <c r="K786" s="92"/>
    </row>
    <row r="787" spans="2:11" ht="15.75" customHeight="1" x14ac:dyDescent="0.2">
      <c r="B787" s="92"/>
      <c r="C787" s="92"/>
      <c r="D787" s="92"/>
      <c r="E787" s="92"/>
      <c r="F787" s="92"/>
      <c r="G787" s="92"/>
      <c r="H787" s="92"/>
      <c r="I787" s="92"/>
      <c r="J787" s="92"/>
      <c r="K787" s="92"/>
    </row>
    <row r="788" spans="2:11" ht="15.75" customHeight="1" x14ac:dyDescent="0.2">
      <c r="B788" s="92"/>
      <c r="C788" s="92"/>
      <c r="D788" s="92"/>
      <c r="E788" s="92"/>
      <c r="F788" s="92"/>
      <c r="G788" s="92"/>
      <c r="H788" s="92"/>
      <c r="I788" s="92"/>
      <c r="J788" s="92"/>
      <c r="K788" s="92"/>
    </row>
    <row r="789" spans="2:11" ht="15.75" customHeight="1" x14ac:dyDescent="0.2">
      <c r="B789" s="92"/>
      <c r="C789" s="92"/>
      <c r="D789" s="92"/>
      <c r="E789" s="92"/>
      <c r="F789" s="92"/>
      <c r="G789" s="92"/>
      <c r="H789" s="92"/>
      <c r="I789" s="92"/>
      <c r="J789" s="92"/>
      <c r="K789" s="92"/>
    </row>
    <row r="790" spans="2:11" ht="15.75" customHeight="1" x14ac:dyDescent="0.2">
      <c r="B790" s="92"/>
      <c r="C790" s="92"/>
      <c r="D790" s="92"/>
      <c r="E790" s="92"/>
      <c r="F790" s="92"/>
      <c r="G790" s="92"/>
      <c r="H790" s="92"/>
      <c r="I790" s="92"/>
      <c r="J790" s="92"/>
      <c r="K790" s="92"/>
    </row>
    <row r="791" spans="2:11" ht="15.75" customHeight="1" x14ac:dyDescent="0.2">
      <c r="B791" s="92"/>
      <c r="C791" s="92"/>
      <c r="D791" s="92"/>
      <c r="E791" s="92"/>
      <c r="F791" s="92"/>
      <c r="G791" s="92"/>
      <c r="H791" s="92"/>
      <c r="I791" s="92"/>
      <c r="J791" s="92"/>
      <c r="K791" s="92"/>
    </row>
    <row r="792" spans="2:11" ht="15.75" customHeight="1" x14ac:dyDescent="0.2">
      <c r="B792" s="92"/>
      <c r="C792" s="92"/>
      <c r="D792" s="92"/>
      <c r="E792" s="92"/>
      <c r="F792" s="92"/>
      <c r="G792" s="92"/>
      <c r="H792" s="92"/>
      <c r="I792" s="92"/>
      <c r="J792" s="92"/>
      <c r="K792" s="92"/>
    </row>
    <row r="793" spans="2:11" ht="15.75" customHeight="1" x14ac:dyDescent="0.2">
      <c r="B793" s="92"/>
      <c r="C793" s="92"/>
      <c r="D793" s="92"/>
      <c r="E793" s="92"/>
      <c r="F793" s="92"/>
      <c r="G793" s="92"/>
      <c r="H793" s="92"/>
      <c r="I793" s="92"/>
      <c r="J793" s="92"/>
      <c r="K793" s="92"/>
    </row>
    <row r="794" spans="2:11" ht="15.75" customHeight="1" x14ac:dyDescent="0.2">
      <c r="B794" s="92"/>
      <c r="C794" s="92"/>
      <c r="D794" s="92"/>
      <c r="E794" s="92"/>
      <c r="F794" s="92"/>
      <c r="G794" s="92"/>
      <c r="H794" s="92"/>
      <c r="I794" s="92"/>
      <c r="J794" s="92"/>
      <c r="K794" s="92"/>
    </row>
    <row r="795" spans="2:11" ht="15.75" customHeight="1" x14ac:dyDescent="0.2">
      <c r="B795" s="92"/>
      <c r="C795" s="92"/>
      <c r="D795" s="92"/>
      <c r="E795" s="92"/>
      <c r="F795" s="92"/>
      <c r="G795" s="92"/>
      <c r="H795" s="92"/>
      <c r="I795" s="92"/>
      <c r="J795" s="92"/>
      <c r="K795" s="92"/>
    </row>
    <row r="796" spans="2:11" ht="15.75" customHeight="1" x14ac:dyDescent="0.2">
      <c r="B796" s="92"/>
      <c r="C796" s="92"/>
      <c r="D796" s="92"/>
      <c r="E796" s="92"/>
      <c r="F796" s="92"/>
      <c r="G796" s="92"/>
      <c r="H796" s="92"/>
      <c r="I796" s="92"/>
      <c r="J796" s="92"/>
      <c r="K796" s="92"/>
    </row>
    <row r="797" spans="2:11" ht="15.75" customHeight="1" x14ac:dyDescent="0.2">
      <c r="B797" s="92"/>
      <c r="C797" s="92"/>
      <c r="D797" s="92"/>
      <c r="E797" s="92"/>
      <c r="F797" s="92"/>
      <c r="G797" s="92"/>
      <c r="H797" s="92"/>
      <c r="I797" s="92"/>
      <c r="J797" s="92"/>
      <c r="K797" s="92"/>
    </row>
    <row r="798" spans="2:11" ht="15.75" customHeight="1" x14ac:dyDescent="0.2">
      <c r="B798" s="92"/>
      <c r="C798" s="92"/>
      <c r="D798" s="92"/>
      <c r="E798" s="92"/>
      <c r="F798" s="92"/>
      <c r="G798" s="92"/>
      <c r="H798" s="92"/>
      <c r="I798" s="92"/>
      <c r="J798" s="92"/>
      <c r="K798" s="92"/>
    </row>
    <row r="799" spans="2:11" ht="15.75" customHeight="1" x14ac:dyDescent="0.2">
      <c r="B799" s="92"/>
      <c r="C799" s="92"/>
      <c r="D799" s="92"/>
      <c r="E799" s="92"/>
      <c r="F799" s="92"/>
      <c r="G799" s="92"/>
      <c r="H799" s="92"/>
      <c r="I799" s="92"/>
      <c r="J799" s="92"/>
      <c r="K799" s="92"/>
    </row>
    <row r="800" spans="2:11" ht="15.75" customHeight="1" x14ac:dyDescent="0.2">
      <c r="B800" s="92"/>
      <c r="C800" s="92"/>
      <c r="D800" s="92"/>
      <c r="E800" s="92"/>
      <c r="F800" s="92"/>
      <c r="G800" s="92"/>
      <c r="H800" s="92"/>
      <c r="I800" s="92"/>
      <c r="J800" s="92"/>
      <c r="K800" s="92"/>
    </row>
    <row r="801" spans="2:11" ht="15.75" customHeight="1" x14ac:dyDescent="0.2">
      <c r="B801" s="92"/>
      <c r="C801" s="92"/>
      <c r="D801" s="92"/>
      <c r="E801" s="92"/>
      <c r="F801" s="92"/>
      <c r="G801" s="92"/>
      <c r="H801" s="92"/>
      <c r="I801" s="92"/>
      <c r="J801" s="92"/>
      <c r="K801" s="92"/>
    </row>
    <row r="802" spans="2:11" ht="15.75" customHeight="1" x14ac:dyDescent="0.2">
      <c r="B802" s="92"/>
      <c r="C802" s="92"/>
      <c r="D802" s="92"/>
      <c r="E802" s="92"/>
      <c r="F802" s="92"/>
      <c r="G802" s="92"/>
      <c r="H802" s="92"/>
      <c r="I802" s="92"/>
      <c r="J802" s="92"/>
      <c r="K802" s="92"/>
    </row>
    <row r="803" spans="2:11" ht="15.75" customHeight="1" x14ac:dyDescent="0.2">
      <c r="B803" s="92"/>
      <c r="C803" s="92"/>
      <c r="D803" s="92"/>
      <c r="E803" s="92"/>
      <c r="F803" s="92"/>
      <c r="G803" s="92"/>
      <c r="H803" s="92"/>
      <c r="I803" s="92"/>
      <c r="J803" s="92"/>
      <c r="K803" s="92"/>
    </row>
    <row r="804" spans="2:11" ht="15.75" customHeight="1" x14ac:dyDescent="0.2">
      <c r="B804" s="92"/>
      <c r="C804" s="92"/>
      <c r="D804" s="92"/>
      <c r="E804" s="92"/>
      <c r="F804" s="92"/>
      <c r="G804" s="92"/>
      <c r="H804" s="92"/>
      <c r="I804" s="92"/>
      <c r="J804" s="92"/>
      <c r="K804" s="92"/>
    </row>
    <row r="805" spans="2:11" ht="15.75" customHeight="1" x14ac:dyDescent="0.2">
      <c r="B805" s="92"/>
      <c r="C805" s="92"/>
      <c r="D805" s="92"/>
      <c r="E805" s="92"/>
      <c r="F805" s="92"/>
      <c r="G805" s="92"/>
      <c r="H805" s="92"/>
      <c r="I805" s="92"/>
      <c r="J805" s="92"/>
      <c r="K805" s="92"/>
    </row>
    <row r="806" spans="2:11" ht="15.75" customHeight="1" x14ac:dyDescent="0.2">
      <c r="B806" s="92"/>
      <c r="C806" s="92"/>
      <c r="D806" s="92"/>
      <c r="E806" s="92"/>
      <c r="F806" s="92"/>
      <c r="G806" s="92"/>
      <c r="H806" s="92"/>
      <c r="I806" s="92"/>
      <c r="J806" s="92"/>
      <c r="K806" s="92"/>
    </row>
    <row r="807" spans="2:11" ht="15.75" customHeight="1" x14ac:dyDescent="0.2">
      <c r="B807" s="92"/>
      <c r="C807" s="92"/>
      <c r="D807" s="92"/>
      <c r="E807" s="92"/>
      <c r="F807" s="92"/>
      <c r="G807" s="92"/>
      <c r="H807" s="92"/>
      <c r="I807" s="92"/>
      <c r="J807" s="92"/>
      <c r="K807" s="92"/>
    </row>
    <row r="808" spans="2:11" ht="15.75" customHeight="1" x14ac:dyDescent="0.2">
      <c r="B808" s="92"/>
      <c r="C808" s="92"/>
      <c r="D808" s="92"/>
      <c r="E808" s="92"/>
      <c r="F808" s="92"/>
      <c r="G808" s="92"/>
      <c r="H808" s="92"/>
      <c r="I808" s="92"/>
      <c r="J808" s="92"/>
      <c r="K808" s="92"/>
    </row>
    <row r="809" spans="2:11" ht="15.75" customHeight="1" x14ac:dyDescent="0.2">
      <c r="B809" s="92"/>
      <c r="C809" s="92"/>
      <c r="D809" s="92"/>
      <c r="E809" s="92"/>
      <c r="F809" s="92"/>
      <c r="G809" s="92"/>
      <c r="H809" s="92"/>
      <c r="I809" s="92"/>
      <c r="J809" s="92"/>
      <c r="K809" s="92"/>
    </row>
    <row r="810" spans="2:11" ht="15.75" customHeight="1" x14ac:dyDescent="0.2">
      <c r="B810" s="92"/>
      <c r="C810" s="92"/>
      <c r="D810" s="92"/>
      <c r="E810" s="92"/>
      <c r="F810" s="92"/>
      <c r="G810" s="92"/>
      <c r="H810" s="92"/>
      <c r="I810" s="92"/>
      <c r="J810" s="92"/>
      <c r="K810" s="92"/>
    </row>
    <row r="811" spans="2:11" ht="15.75" customHeight="1" x14ac:dyDescent="0.2">
      <c r="B811" s="92"/>
      <c r="C811" s="92"/>
      <c r="D811" s="92"/>
      <c r="E811" s="92"/>
      <c r="F811" s="92"/>
      <c r="G811" s="92"/>
      <c r="H811" s="92"/>
      <c r="I811" s="92"/>
      <c r="J811" s="92"/>
      <c r="K811" s="92"/>
    </row>
    <row r="812" spans="2:11" ht="15.75" customHeight="1" x14ac:dyDescent="0.2">
      <c r="B812" s="92"/>
      <c r="C812" s="92"/>
      <c r="D812" s="92"/>
      <c r="E812" s="92"/>
      <c r="F812" s="92"/>
      <c r="G812" s="92"/>
      <c r="H812" s="92"/>
      <c r="I812" s="92"/>
      <c r="J812" s="92"/>
      <c r="K812" s="92"/>
    </row>
    <row r="813" spans="2:11" ht="15.75" customHeight="1" x14ac:dyDescent="0.2">
      <c r="B813" s="92"/>
      <c r="C813" s="92"/>
      <c r="D813" s="92"/>
      <c r="E813" s="92"/>
      <c r="F813" s="92"/>
      <c r="G813" s="92"/>
      <c r="H813" s="92"/>
      <c r="I813" s="92"/>
      <c r="J813" s="92"/>
      <c r="K813" s="92"/>
    </row>
    <row r="814" spans="2:11" ht="15.75" customHeight="1" x14ac:dyDescent="0.2">
      <c r="B814" s="92"/>
      <c r="C814" s="92"/>
      <c r="D814" s="92"/>
      <c r="E814" s="92"/>
      <c r="F814" s="92"/>
      <c r="G814" s="92"/>
      <c r="H814" s="92"/>
      <c r="I814" s="92"/>
      <c r="J814" s="92"/>
      <c r="K814" s="92"/>
    </row>
    <row r="815" spans="2:11" ht="15.75" customHeight="1" x14ac:dyDescent="0.2">
      <c r="B815" s="92"/>
      <c r="C815" s="92"/>
      <c r="D815" s="92"/>
      <c r="E815" s="92"/>
      <c r="F815" s="92"/>
      <c r="G815" s="92"/>
      <c r="H815" s="92"/>
      <c r="I815" s="92"/>
      <c r="J815" s="92"/>
      <c r="K815" s="92"/>
    </row>
    <row r="816" spans="2:11" ht="15.75" customHeight="1" x14ac:dyDescent="0.2">
      <c r="B816" s="92"/>
      <c r="C816" s="92"/>
      <c r="D816" s="92"/>
      <c r="E816" s="92"/>
      <c r="F816" s="92"/>
      <c r="G816" s="92"/>
      <c r="H816" s="92"/>
      <c r="I816" s="92"/>
      <c r="J816" s="92"/>
      <c r="K816" s="92"/>
    </row>
    <row r="817" spans="2:11" ht="15.75" customHeight="1" x14ac:dyDescent="0.2">
      <c r="B817" s="92"/>
      <c r="C817" s="92"/>
      <c r="D817" s="92"/>
      <c r="E817" s="92"/>
      <c r="F817" s="92"/>
      <c r="G817" s="92"/>
      <c r="H817" s="92"/>
      <c r="I817" s="92"/>
      <c r="J817" s="92"/>
      <c r="K817" s="92"/>
    </row>
    <row r="818" spans="2:11" ht="15.75" customHeight="1" x14ac:dyDescent="0.2">
      <c r="B818" s="92"/>
      <c r="C818" s="92"/>
      <c r="D818" s="92"/>
      <c r="E818" s="92"/>
      <c r="F818" s="92"/>
      <c r="G818" s="92"/>
      <c r="H818" s="92"/>
      <c r="I818" s="92"/>
      <c r="J818" s="92"/>
      <c r="K818" s="92"/>
    </row>
    <row r="819" spans="2:11" ht="15.75" customHeight="1" x14ac:dyDescent="0.2">
      <c r="B819" s="92"/>
      <c r="C819" s="92"/>
      <c r="D819" s="92"/>
      <c r="E819" s="92"/>
      <c r="F819" s="92"/>
      <c r="G819" s="92"/>
      <c r="H819" s="92"/>
      <c r="I819" s="92"/>
      <c r="J819" s="92"/>
      <c r="K819" s="92"/>
    </row>
    <row r="820" spans="2:11" ht="15.75" customHeight="1" x14ac:dyDescent="0.2">
      <c r="B820" s="92"/>
      <c r="C820" s="92"/>
      <c r="D820" s="92"/>
      <c r="E820" s="92"/>
      <c r="F820" s="92"/>
      <c r="G820" s="92"/>
      <c r="H820" s="92"/>
      <c r="I820" s="92"/>
      <c r="J820" s="92"/>
      <c r="K820" s="92"/>
    </row>
    <row r="821" spans="2:11" ht="15.75" customHeight="1" x14ac:dyDescent="0.2">
      <c r="B821" s="92"/>
      <c r="C821" s="92"/>
      <c r="D821" s="92"/>
      <c r="E821" s="92"/>
      <c r="F821" s="92"/>
      <c r="G821" s="92"/>
      <c r="H821" s="92"/>
      <c r="I821" s="92"/>
      <c r="J821" s="92"/>
      <c r="K821" s="92"/>
    </row>
    <row r="822" spans="2:11" ht="15.75" customHeight="1" x14ac:dyDescent="0.2">
      <c r="B822" s="92"/>
      <c r="C822" s="92"/>
      <c r="D822" s="92"/>
      <c r="E822" s="92"/>
      <c r="F822" s="92"/>
      <c r="G822" s="92"/>
      <c r="H822" s="92"/>
      <c r="I822" s="92"/>
      <c r="J822" s="92"/>
      <c r="K822" s="92"/>
    </row>
    <row r="823" spans="2:11" ht="15.75" customHeight="1" x14ac:dyDescent="0.2">
      <c r="B823" s="92"/>
      <c r="C823" s="92"/>
      <c r="D823" s="92"/>
      <c r="E823" s="92"/>
      <c r="F823" s="92"/>
      <c r="G823" s="92"/>
      <c r="H823" s="92"/>
      <c r="I823" s="92"/>
      <c r="J823" s="92"/>
      <c r="K823" s="92"/>
    </row>
    <row r="824" spans="2:11" ht="15.75" customHeight="1" x14ac:dyDescent="0.2">
      <c r="B824" s="92"/>
      <c r="C824" s="92"/>
      <c r="D824" s="92"/>
      <c r="E824" s="92"/>
      <c r="F824" s="92"/>
      <c r="G824" s="92"/>
      <c r="H824" s="92"/>
      <c r="I824" s="92"/>
      <c r="J824" s="92"/>
      <c r="K824" s="92"/>
    </row>
    <row r="825" spans="2:11" ht="15.75" customHeight="1" x14ac:dyDescent="0.2">
      <c r="B825" s="92"/>
      <c r="C825" s="92"/>
      <c r="D825" s="92"/>
      <c r="E825" s="92"/>
      <c r="F825" s="92"/>
      <c r="G825" s="92"/>
      <c r="H825" s="92"/>
      <c r="I825" s="92"/>
      <c r="J825" s="92"/>
      <c r="K825" s="92"/>
    </row>
    <row r="826" spans="2:11" ht="15.75" customHeight="1" x14ac:dyDescent="0.2">
      <c r="B826" s="92"/>
      <c r="C826" s="92"/>
      <c r="D826" s="92"/>
      <c r="E826" s="92"/>
      <c r="F826" s="92"/>
      <c r="G826" s="92"/>
      <c r="H826" s="92"/>
      <c r="I826" s="92"/>
      <c r="J826" s="92"/>
      <c r="K826" s="92"/>
    </row>
    <row r="827" spans="2:11" ht="15.75" customHeight="1" x14ac:dyDescent="0.2">
      <c r="B827" s="92"/>
      <c r="C827" s="92"/>
      <c r="D827" s="92"/>
      <c r="E827" s="92"/>
      <c r="F827" s="92"/>
      <c r="G827" s="92"/>
      <c r="H827" s="92"/>
      <c r="I827" s="92"/>
      <c r="J827" s="92"/>
      <c r="K827" s="92"/>
    </row>
    <row r="828" spans="2:11" ht="15.75" customHeight="1" x14ac:dyDescent="0.2">
      <c r="B828" s="92"/>
      <c r="C828" s="92"/>
      <c r="D828" s="92"/>
      <c r="E828" s="92"/>
      <c r="F828" s="92"/>
      <c r="G828" s="92"/>
      <c r="H828" s="92"/>
      <c r="I828" s="92"/>
      <c r="J828" s="92"/>
      <c r="K828" s="92"/>
    </row>
    <row r="829" spans="2:11" ht="15.75" customHeight="1" x14ac:dyDescent="0.2">
      <c r="B829" s="92"/>
      <c r="C829" s="92"/>
      <c r="D829" s="92"/>
      <c r="E829" s="92"/>
      <c r="F829" s="92"/>
      <c r="G829" s="92"/>
      <c r="H829" s="92"/>
      <c r="I829" s="92"/>
      <c r="J829" s="92"/>
      <c r="K829" s="92"/>
    </row>
    <row r="830" spans="2:11" ht="15.75" customHeight="1" x14ac:dyDescent="0.2">
      <c r="B830" s="92"/>
      <c r="C830" s="92"/>
      <c r="D830" s="92"/>
      <c r="E830" s="92"/>
      <c r="F830" s="92"/>
      <c r="G830" s="92"/>
      <c r="H830" s="92"/>
      <c r="I830" s="92"/>
      <c r="J830" s="92"/>
      <c r="K830" s="92"/>
    </row>
    <row r="831" spans="2:11" ht="15.75" customHeight="1" x14ac:dyDescent="0.2">
      <c r="B831" s="92"/>
      <c r="C831" s="92"/>
      <c r="D831" s="92"/>
      <c r="E831" s="92"/>
      <c r="F831" s="92"/>
      <c r="G831" s="92"/>
      <c r="H831" s="92"/>
      <c r="I831" s="92"/>
      <c r="J831" s="92"/>
      <c r="K831" s="92"/>
    </row>
    <row r="832" spans="2:11" ht="15.75" customHeight="1" x14ac:dyDescent="0.2">
      <c r="B832" s="92"/>
      <c r="C832" s="92"/>
      <c r="D832" s="92"/>
      <c r="E832" s="92"/>
      <c r="F832" s="92"/>
      <c r="G832" s="92"/>
      <c r="H832" s="92"/>
      <c r="I832" s="92"/>
      <c r="J832" s="92"/>
      <c r="K832" s="92"/>
    </row>
    <row r="833" spans="2:11" ht="15.75" customHeight="1" x14ac:dyDescent="0.2">
      <c r="B833" s="92"/>
      <c r="C833" s="92"/>
      <c r="D833" s="92"/>
      <c r="E833" s="92"/>
      <c r="F833" s="92"/>
      <c r="G833" s="92"/>
      <c r="H833" s="92"/>
      <c r="I833" s="92"/>
      <c r="J833" s="92"/>
      <c r="K833" s="92"/>
    </row>
    <row r="834" spans="2:11" ht="15.75" customHeight="1" x14ac:dyDescent="0.2">
      <c r="B834" s="92"/>
      <c r="C834" s="92"/>
      <c r="D834" s="92"/>
      <c r="E834" s="92"/>
      <c r="F834" s="92"/>
      <c r="G834" s="92"/>
      <c r="H834" s="92"/>
      <c r="I834" s="92"/>
      <c r="J834" s="92"/>
      <c r="K834" s="92"/>
    </row>
    <row r="835" spans="2:11" ht="15.75" customHeight="1" x14ac:dyDescent="0.2">
      <c r="B835" s="92"/>
      <c r="C835" s="92"/>
      <c r="D835" s="92"/>
      <c r="E835" s="92"/>
      <c r="F835" s="92"/>
      <c r="G835" s="92"/>
      <c r="H835" s="92"/>
      <c r="I835" s="92"/>
      <c r="J835" s="92"/>
      <c r="K835" s="92"/>
    </row>
    <row r="836" spans="2:11" ht="15.75" customHeight="1" x14ac:dyDescent="0.2">
      <c r="B836" s="92"/>
      <c r="C836" s="92"/>
      <c r="D836" s="92"/>
      <c r="E836" s="92"/>
      <c r="F836" s="92"/>
      <c r="G836" s="92"/>
      <c r="H836" s="92"/>
      <c r="I836" s="92"/>
      <c r="J836" s="92"/>
      <c r="K836" s="92"/>
    </row>
    <row r="837" spans="2:11" ht="15.75" customHeight="1" x14ac:dyDescent="0.2">
      <c r="B837" s="92"/>
      <c r="C837" s="92"/>
      <c r="D837" s="92"/>
      <c r="E837" s="92"/>
      <c r="F837" s="92"/>
      <c r="G837" s="92"/>
      <c r="H837" s="92"/>
      <c r="I837" s="92"/>
      <c r="J837" s="92"/>
      <c r="K837" s="92"/>
    </row>
    <row r="838" spans="2:11" ht="15.75" customHeight="1" x14ac:dyDescent="0.2">
      <c r="B838" s="92"/>
      <c r="C838" s="92"/>
      <c r="D838" s="92"/>
      <c r="E838" s="92"/>
      <c r="F838" s="92"/>
      <c r="G838" s="92"/>
      <c r="H838" s="92"/>
      <c r="I838" s="92"/>
      <c r="J838" s="92"/>
      <c r="K838" s="92"/>
    </row>
    <row r="839" spans="2:11" ht="15.75" customHeight="1" x14ac:dyDescent="0.2">
      <c r="B839" s="92"/>
      <c r="C839" s="92"/>
      <c r="D839" s="92"/>
      <c r="E839" s="92"/>
      <c r="F839" s="92"/>
      <c r="G839" s="92"/>
      <c r="H839" s="92"/>
      <c r="I839" s="92"/>
      <c r="J839" s="92"/>
      <c r="K839" s="92"/>
    </row>
    <row r="840" spans="2:11" ht="15.75" customHeight="1" x14ac:dyDescent="0.2">
      <c r="B840" s="92"/>
      <c r="C840" s="92"/>
      <c r="D840" s="92"/>
      <c r="E840" s="92"/>
      <c r="F840" s="92"/>
      <c r="G840" s="92"/>
      <c r="H840" s="92"/>
      <c r="I840" s="92"/>
      <c r="J840" s="92"/>
      <c r="K840" s="92"/>
    </row>
    <row r="841" spans="2:11" ht="15.75" customHeight="1" x14ac:dyDescent="0.2">
      <c r="B841" s="92"/>
      <c r="C841" s="92"/>
      <c r="D841" s="92"/>
      <c r="E841" s="92"/>
      <c r="F841" s="92"/>
      <c r="G841" s="92"/>
      <c r="H841" s="92"/>
      <c r="I841" s="92"/>
      <c r="J841" s="92"/>
      <c r="K841" s="92"/>
    </row>
    <row r="842" spans="2:11" ht="15.75" customHeight="1" x14ac:dyDescent="0.2">
      <c r="B842" s="92"/>
      <c r="C842" s="92"/>
      <c r="D842" s="92"/>
      <c r="E842" s="92"/>
      <c r="F842" s="92"/>
      <c r="G842" s="92"/>
      <c r="H842" s="92"/>
      <c r="I842" s="92"/>
      <c r="J842" s="92"/>
      <c r="K842" s="92"/>
    </row>
    <row r="843" spans="2:11" ht="15.75" customHeight="1" x14ac:dyDescent="0.2">
      <c r="B843" s="92"/>
      <c r="C843" s="92"/>
      <c r="D843" s="92"/>
      <c r="E843" s="92"/>
      <c r="F843" s="92"/>
      <c r="G843" s="92"/>
      <c r="H843" s="92"/>
      <c r="I843" s="92"/>
      <c r="J843" s="92"/>
      <c r="K843" s="92"/>
    </row>
    <row r="844" spans="2:11" ht="15.75" customHeight="1" x14ac:dyDescent="0.2">
      <c r="B844" s="92"/>
      <c r="C844" s="92"/>
      <c r="D844" s="92"/>
      <c r="E844" s="92"/>
      <c r="F844" s="92"/>
      <c r="G844" s="92"/>
      <c r="H844" s="92"/>
      <c r="I844" s="92"/>
      <c r="J844" s="92"/>
      <c r="K844" s="92"/>
    </row>
    <row r="845" spans="2:11" ht="15.75" customHeight="1" x14ac:dyDescent="0.2">
      <c r="B845" s="92"/>
      <c r="C845" s="92"/>
      <c r="D845" s="92"/>
      <c r="E845" s="92"/>
      <c r="F845" s="92"/>
      <c r="G845" s="92"/>
      <c r="H845" s="92"/>
      <c r="I845" s="92"/>
      <c r="J845" s="92"/>
      <c r="K845" s="92"/>
    </row>
    <row r="846" spans="2:11" ht="15.75" customHeight="1" x14ac:dyDescent="0.2">
      <c r="B846" s="92"/>
      <c r="C846" s="92"/>
      <c r="D846" s="92"/>
      <c r="E846" s="92"/>
      <c r="F846" s="92"/>
      <c r="G846" s="92"/>
      <c r="H846" s="92"/>
      <c r="I846" s="92"/>
      <c r="J846" s="92"/>
      <c r="K846" s="92"/>
    </row>
    <row r="847" spans="2:11" ht="15.75" customHeight="1" x14ac:dyDescent="0.2">
      <c r="B847" s="92"/>
      <c r="C847" s="92"/>
      <c r="D847" s="92"/>
      <c r="E847" s="92"/>
      <c r="F847" s="92"/>
      <c r="G847" s="92"/>
      <c r="H847" s="92"/>
      <c r="I847" s="92"/>
      <c r="J847" s="92"/>
      <c r="K847" s="92"/>
    </row>
    <row r="848" spans="2:11" ht="15.75" customHeight="1" x14ac:dyDescent="0.2">
      <c r="B848" s="92"/>
      <c r="C848" s="92"/>
      <c r="D848" s="92"/>
      <c r="E848" s="92"/>
      <c r="F848" s="92"/>
      <c r="G848" s="92"/>
      <c r="H848" s="92"/>
      <c r="I848" s="92"/>
      <c r="J848" s="92"/>
      <c r="K848" s="92"/>
    </row>
    <row r="849" spans="2:11" ht="15.75" customHeight="1" x14ac:dyDescent="0.2">
      <c r="B849" s="92"/>
      <c r="C849" s="92"/>
      <c r="D849" s="92"/>
      <c r="E849" s="92"/>
      <c r="F849" s="92"/>
      <c r="G849" s="92"/>
      <c r="H849" s="92"/>
      <c r="I849" s="92"/>
      <c r="J849" s="92"/>
      <c r="K849" s="92"/>
    </row>
    <row r="850" spans="2:11" ht="15.75" customHeight="1" x14ac:dyDescent="0.2">
      <c r="B850" s="92"/>
      <c r="C850" s="92"/>
      <c r="D850" s="92"/>
      <c r="E850" s="92"/>
      <c r="F850" s="92"/>
      <c r="G850" s="92"/>
      <c r="H850" s="92"/>
      <c r="I850" s="92"/>
      <c r="J850" s="92"/>
      <c r="K850" s="92"/>
    </row>
    <row r="851" spans="2:11" ht="15.75" customHeight="1" x14ac:dyDescent="0.2">
      <c r="B851" s="92"/>
      <c r="C851" s="92"/>
      <c r="D851" s="92"/>
      <c r="E851" s="92"/>
      <c r="F851" s="92"/>
      <c r="G851" s="92"/>
      <c r="H851" s="92"/>
      <c r="I851" s="92"/>
      <c r="J851" s="92"/>
      <c r="K851" s="92"/>
    </row>
    <row r="852" spans="2:11" ht="15.75" customHeight="1" x14ac:dyDescent="0.2">
      <c r="B852" s="92"/>
      <c r="C852" s="92"/>
      <c r="D852" s="92"/>
      <c r="E852" s="92"/>
      <c r="F852" s="92"/>
      <c r="G852" s="92"/>
      <c r="H852" s="92"/>
      <c r="I852" s="92"/>
      <c r="J852" s="92"/>
      <c r="K852" s="92"/>
    </row>
    <row r="853" spans="2:11" ht="15.75" customHeight="1" x14ac:dyDescent="0.2">
      <c r="B853" s="92"/>
      <c r="C853" s="92"/>
      <c r="D853" s="92"/>
      <c r="E853" s="92"/>
      <c r="F853" s="92"/>
      <c r="G853" s="92"/>
      <c r="H853" s="92"/>
      <c r="I853" s="92"/>
      <c r="J853" s="92"/>
      <c r="K853" s="92"/>
    </row>
    <row r="854" spans="2:11" ht="15.75" customHeight="1" x14ac:dyDescent="0.2">
      <c r="B854" s="92"/>
      <c r="C854" s="92"/>
      <c r="D854" s="92"/>
      <c r="E854" s="92"/>
      <c r="F854" s="92"/>
      <c r="G854" s="92"/>
      <c r="H854" s="92"/>
      <c r="I854" s="92"/>
      <c r="J854" s="92"/>
      <c r="K854" s="92"/>
    </row>
    <row r="855" spans="2:11" ht="15.75" customHeight="1" x14ac:dyDescent="0.2">
      <c r="B855" s="92"/>
      <c r="C855" s="92"/>
      <c r="D855" s="92"/>
      <c r="E855" s="92"/>
      <c r="F855" s="92"/>
      <c r="G855" s="92"/>
      <c r="H855" s="92"/>
      <c r="I855" s="92"/>
      <c r="J855" s="92"/>
      <c r="K855" s="92"/>
    </row>
    <row r="856" spans="2:11" ht="15.75" customHeight="1" x14ac:dyDescent="0.2">
      <c r="B856" s="92"/>
      <c r="C856" s="92"/>
      <c r="D856" s="92"/>
      <c r="E856" s="92"/>
      <c r="F856" s="92"/>
      <c r="G856" s="92"/>
      <c r="H856" s="92"/>
      <c r="I856" s="92"/>
      <c r="J856" s="92"/>
      <c r="K856" s="92"/>
    </row>
    <row r="857" spans="2:11" ht="15.75" customHeight="1" x14ac:dyDescent="0.2">
      <c r="B857" s="92"/>
      <c r="C857" s="92"/>
      <c r="D857" s="92"/>
      <c r="E857" s="92"/>
      <c r="F857" s="92"/>
      <c r="G857" s="92"/>
      <c r="H857" s="92"/>
      <c r="I857" s="92"/>
      <c r="J857" s="92"/>
      <c r="K857" s="92"/>
    </row>
    <row r="858" spans="2:11" ht="15.75" customHeight="1" x14ac:dyDescent="0.2">
      <c r="B858" s="92"/>
      <c r="C858" s="92"/>
      <c r="D858" s="92"/>
      <c r="E858" s="92"/>
      <c r="F858" s="92"/>
      <c r="G858" s="92"/>
      <c r="H858" s="92"/>
      <c r="I858" s="92"/>
      <c r="J858" s="92"/>
      <c r="K858" s="92"/>
    </row>
    <row r="859" spans="2:11" ht="15.75" customHeight="1" x14ac:dyDescent="0.2">
      <c r="B859" s="92"/>
      <c r="C859" s="92"/>
      <c r="D859" s="92"/>
      <c r="E859" s="92"/>
      <c r="F859" s="92"/>
      <c r="G859" s="92"/>
      <c r="H859" s="92"/>
      <c r="I859" s="92"/>
      <c r="J859" s="92"/>
      <c r="K859" s="92"/>
    </row>
    <row r="860" spans="2:11" ht="15.75" customHeight="1" x14ac:dyDescent="0.2">
      <c r="B860" s="92"/>
      <c r="C860" s="92"/>
      <c r="D860" s="92"/>
      <c r="E860" s="92"/>
      <c r="F860" s="92"/>
      <c r="G860" s="92"/>
      <c r="H860" s="92"/>
      <c r="I860" s="92"/>
      <c r="J860" s="92"/>
      <c r="K860" s="92"/>
    </row>
    <row r="861" spans="2:11" ht="15.75" customHeight="1" x14ac:dyDescent="0.2">
      <c r="B861" s="92"/>
      <c r="C861" s="92"/>
      <c r="D861" s="92"/>
      <c r="E861" s="92"/>
      <c r="F861" s="92"/>
      <c r="G861" s="92"/>
      <c r="H861" s="92"/>
      <c r="I861" s="92"/>
      <c r="J861" s="92"/>
      <c r="K861" s="92"/>
    </row>
    <row r="862" spans="2:11" ht="15.75" customHeight="1" x14ac:dyDescent="0.2">
      <c r="B862" s="92"/>
      <c r="C862" s="92"/>
      <c r="D862" s="92"/>
      <c r="E862" s="92"/>
      <c r="F862" s="92"/>
      <c r="G862" s="92"/>
      <c r="H862" s="92"/>
      <c r="I862" s="92"/>
      <c r="J862" s="92"/>
      <c r="K862" s="92"/>
    </row>
    <row r="863" spans="2:11" ht="15.75" customHeight="1" x14ac:dyDescent="0.2">
      <c r="B863" s="92"/>
      <c r="C863" s="92"/>
      <c r="D863" s="92"/>
      <c r="E863" s="92"/>
      <c r="F863" s="92"/>
      <c r="G863" s="92"/>
      <c r="H863" s="92"/>
      <c r="I863" s="92"/>
      <c r="J863" s="92"/>
      <c r="K863" s="92"/>
    </row>
    <row r="864" spans="2:11" ht="15.75" customHeight="1" x14ac:dyDescent="0.2">
      <c r="B864" s="92"/>
      <c r="C864" s="92"/>
      <c r="D864" s="92"/>
      <c r="E864" s="92"/>
      <c r="F864" s="92"/>
      <c r="G864" s="92"/>
      <c r="H864" s="92"/>
      <c r="I864" s="92"/>
      <c r="J864" s="92"/>
      <c r="K864" s="92"/>
    </row>
    <row r="865" spans="2:11" ht="15.75" customHeight="1" x14ac:dyDescent="0.2">
      <c r="B865" s="92"/>
      <c r="C865" s="92"/>
      <c r="D865" s="92"/>
      <c r="E865" s="92"/>
      <c r="F865" s="92"/>
      <c r="G865" s="92"/>
      <c r="H865" s="92"/>
      <c r="I865" s="92"/>
      <c r="J865" s="92"/>
      <c r="K865" s="92"/>
    </row>
    <row r="866" spans="2:11" ht="15.75" customHeight="1" x14ac:dyDescent="0.2">
      <c r="B866" s="92"/>
      <c r="C866" s="92"/>
      <c r="D866" s="92"/>
      <c r="E866" s="92"/>
      <c r="F866" s="92"/>
      <c r="G866" s="92"/>
      <c r="H866" s="92"/>
      <c r="I866" s="92"/>
      <c r="J866" s="92"/>
      <c r="K866" s="92"/>
    </row>
    <row r="867" spans="2:11" ht="15.75" customHeight="1" x14ac:dyDescent="0.2">
      <c r="B867" s="92"/>
      <c r="C867" s="92"/>
      <c r="D867" s="92"/>
      <c r="E867" s="92"/>
      <c r="F867" s="92"/>
      <c r="G867" s="92"/>
      <c r="H867" s="92"/>
      <c r="I867" s="92"/>
      <c r="J867" s="92"/>
      <c r="K867" s="92"/>
    </row>
    <row r="868" spans="2:11" ht="15.75" customHeight="1" x14ac:dyDescent="0.2">
      <c r="B868" s="92"/>
      <c r="C868" s="92"/>
      <c r="D868" s="92"/>
      <c r="E868" s="92"/>
      <c r="F868" s="92"/>
      <c r="G868" s="92"/>
      <c r="H868" s="92"/>
      <c r="I868" s="92"/>
      <c r="J868" s="92"/>
      <c r="K868" s="92"/>
    </row>
    <row r="869" spans="2:11" ht="15.75" customHeight="1" x14ac:dyDescent="0.2">
      <c r="B869" s="92"/>
      <c r="C869" s="92"/>
      <c r="D869" s="92"/>
      <c r="E869" s="92"/>
      <c r="F869" s="92"/>
      <c r="G869" s="92"/>
      <c r="H869" s="92"/>
      <c r="I869" s="92"/>
      <c r="J869" s="92"/>
      <c r="K869" s="92"/>
    </row>
    <row r="870" spans="2:11" ht="15.75" customHeight="1" x14ac:dyDescent="0.2">
      <c r="B870" s="92"/>
      <c r="C870" s="92"/>
      <c r="D870" s="92"/>
      <c r="E870" s="92"/>
      <c r="F870" s="92"/>
      <c r="G870" s="92"/>
      <c r="H870" s="92"/>
      <c r="I870" s="92"/>
      <c r="J870" s="92"/>
      <c r="K870" s="92"/>
    </row>
    <row r="871" spans="2:11" ht="15.75" customHeight="1" x14ac:dyDescent="0.2">
      <c r="B871" s="92"/>
      <c r="C871" s="92"/>
      <c r="D871" s="92"/>
      <c r="E871" s="92"/>
      <c r="F871" s="92"/>
      <c r="G871" s="92"/>
      <c r="H871" s="92"/>
      <c r="I871" s="92"/>
      <c r="J871" s="92"/>
      <c r="K871" s="92"/>
    </row>
    <row r="872" spans="2:11" ht="15.75" customHeight="1" x14ac:dyDescent="0.2">
      <c r="B872" s="92"/>
      <c r="C872" s="92"/>
      <c r="D872" s="92"/>
      <c r="E872" s="92"/>
      <c r="F872" s="92"/>
      <c r="G872" s="92"/>
      <c r="H872" s="92"/>
      <c r="I872" s="92"/>
      <c r="J872" s="92"/>
      <c r="K872" s="92"/>
    </row>
    <row r="873" spans="2:11" ht="15.75" customHeight="1" x14ac:dyDescent="0.2">
      <c r="B873" s="92"/>
      <c r="C873" s="92"/>
      <c r="D873" s="92"/>
      <c r="E873" s="92"/>
      <c r="F873" s="92"/>
      <c r="G873" s="92"/>
      <c r="H873" s="92"/>
      <c r="I873" s="92"/>
      <c r="J873" s="92"/>
      <c r="K873" s="92"/>
    </row>
    <row r="874" spans="2:11" ht="15.75" customHeight="1" x14ac:dyDescent="0.2">
      <c r="B874" s="92"/>
      <c r="C874" s="92"/>
      <c r="D874" s="92"/>
      <c r="E874" s="92"/>
      <c r="F874" s="92"/>
      <c r="G874" s="92"/>
      <c r="H874" s="92"/>
      <c r="I874" s="92"/>
      <c r="J874" s="92"/>
      <c r="K874" s="92"/>
    </row>
    <row r="875" spans="2:11" ht="15.75" customHeight="1" x14ac:dyDescent="0.2">
      <c r="B875" s="92"/>
      <c r="C875" s="92"/>
      <c r="D875" s="92"/>
      <c r="E875" s="92"/>
      <c r="F875" s="92"/>
      <c r="G875" s="92"/>
      <c r="H875" s="92"/>
      <c r="I875" s="92"/>
      <c r="J875" s="92"/>
      <c r="K875" s="92"/>
    </row>
    <row r="876" spans="2:11" ht="15.75" customHeight="1" x14ac:dyDescent="0.2">
      <c r="B876" s="92"/>
      <c r="C876" s="92"/>
      <c r="D876" s="92"/>
      <c r="E876" s="92"/>
      <c r="F876" s="92"/>
      <c r="G876" s="92"/>
      <c r="H876" s="92"/>
      <c r="I876" s="92"/>
      <c r="J876" s="92"/>
      <c r="K876" s="92"/>
    </row>
    <row r="877" spans="2:11" ht="15.75" customHeight="1" x14ac:dyDescent="0.2">
      <c r="B877" s="92"/>
      <c r="C877" s="92"/>
      <c r="D877" s="92"/>
      <c r="E877" s="92"/>
      <c r="F877" s="92"/>
      <c r="G877" s="92"/>
      <c r="H877" s="92"/>
      <c r="I877" s="92"/>
      <c r="J877" s="92"/>
      <c r="K877" s="92"/>
    </row>
    <row r="878" spans="2:11" ht="15.75" customHeight="1" x14ac:dyDescent="0.2">
      <c r="B878" s="92"/>
      <c r="C878" s="92"/>
      <c r="D878" s="92"/>
      <c r="E878" s="92"/>
      <c r="F878" s="92"/>
      <c r="G878" s="92"/>
      <c r="H878" s="92"/>
      <c r="I878" s="92"/>
      <c r="J878" s="92"/>
      <c r="K878" s="92"/>
    </row>
    <row r="879" spans="2:11" ht="15.75" customHeight="1" x14ac:dyDescent="0.2">
      <c r="B879" s="92"/>
      <c r="C879" s="92"/>
      <c r="D879" s="92"/>
      <c r="E879" s="92"/>
      <c r="F879" s="92"/>
      <c r="G879" s="92"/>
      <c r="H879" s="92"/>
      <c r="I879" s="92"/>
      <c r="J879" s="92"/>
      <c r="K879" s="92"/>
    </row>
    <row r="880" spans="2:11" ht="15.75" customHeight="1" x14ac:dyDescent="0.2">
      <c r="B880" s="92"/>
      <c r="C880" s="92"/>
      <c r="D880" s="92"/>
      <c r="E880" s="92"/>
      <c r="F880" s="92"/>
      <c r="G880" s="92"/>
      <c r="H880" s="92"/>
      <c r="I880" s="92"/>
      <c r="J880" s="92"/>
      <c r="K880" s="92"/>
    </row>
    <row r="881" spans="2:11" ht="15.75" customHeight="1" x14ac:dyDescent="0.2">
      <c r="B881" s="92"/>
      <c r="C881" s="92"/>
      <c r="D881" s="92"/>
      <c r="E881" s="92"/>
      <c r="F881" s="92"/>
      <c r="G881" s="92"/>
      <c r="H881" s="92"/>
      <c r="I881" s="92"/>
      <c r="J881" s="92"/>
      <c r="K881" s="92"/>
    </row>
    <row r="882" spans="2:11" ht="15.75" customHeight="1" x14ac:dyDescent="0.2">
      <c r="B882" s="92"/>
      <c r="C882" s="92"/>
      <c r="D882" s="92"/>
      <c r="E882" s="92"/>
      <c r="F882" s="92"/>
      <c r="G882" s="92"/>
      <c r="H882" s="92"/>
      <c r="I882" s="92"/>
      <c r="J882" s="92"/>
      <c r="K882" s="92"/>
    </row>
    <row r="883" spans="2:11" ht="15.75" customHeight="1" x14ac:dyDescent="0.2">
      <c r="B883" s="92"/>
      <c r="C883" s="92"/>
      <c r="D883" s="92"/>
      <c r="E883" s="92"/>
      <c r="F883" s="92"/>
      <c r="G883" s="92"/>
      <c r="H883" s="92"/>
      <c r="I883" s="92"/>
      <c r="J883" s="92"/>
      <c r="K883" s="92"/>
    </row>
    <row r="884" spans="2:11" ht="15.75" customHeight="1" x14ac:dyDescent="0.2">
      <c r="B884" s="92"/>
      <c r="C884" s="92"/>
      <c r="D884" s="92"/>
      <c r="E884" s="92"/>
      <c r="F884" s="92"/>
      <c r="G884" s="92"/>
      <c r="H884" s="92"/>
      <c r="I884" s="92"/>
      <c r="J884" s="92"/>
      <c r="K884" s="92"/>
    </row>
    <row r="885" spans="2:11" ht="15.75" customHeight="1" x14ac:dyDescent="0.2">
      <c r="B885" s="92"/>
      <c r="C885" s="92"/>
      <c r="D885" s="92"/>
      <c r="E885" s="92"/>
      <c r="F885" s="92"/>
      <c r="G885" s="92"/>
      <c r="H885" s="92"/>
      <c r="I885" s="92"/>
      <c r="J885" s="92"/>
      <c r="K885" s="92"/>
    </row>
    <row r="886" spans="2:11" ht="15.75" customHeight="1" x14ac:dyDescent="0.2">
      <c r="B886" s="92"/>
      <c r="C886" s="92"/>
      <c r="D886" s="92"/>
      <c r="E886" s="92"/>
      <c r="F886" s="92"/>
      <c r="G886" s="92"/>
      <c r="H886" s="92"/>
      <c r="I886" s="92"/>
      <c r="J886" s="92"/>
      <c r="K886" s="92"/>
    </row>
    <row r="887" spans="2:11" ht="15.75" customHeight="1" x14ac:dyDescent="0.2">
      <c r="B887" s="92"/>
      <c r="C887" s="92"/>
      <c r="D887" s="92"/>
      <c r="E887" s="92"/>
      <c r="F887" s="92"/>
      <c r="G887" s="92"/>
      <c r="H887" s="92"/>
      <c r="I887" s="92"/>
      <c r="J887" s="92"/>
      <c r="K887" s="92"/>
    </row>
    <row r="888" spans="2:11" ht="15.75" customHeight="1" x14ac:dyDescent="0.2">
      <c r="B888" s="92"/>
      <c r="C888" s="92"/>
      <c r="D888" s="92"/>
      <c r="E888" s="92"/>
      <c r="F888" s="92"/>
      <c r="G888" s="92"/>
      <c r="H888" s="92"/>
      <c r="I888" s="92"/>
      <c r="J888" s="92"/>
      <c r="K888" s="92"/>
    </row>
    <row r="889" spans="2:11" ht="15.75" customHeight="1" x14ac:dyDescent="0.2">
      <c r="B889" s="92"/>
      <c r="C889" s="92"/>
      <c r="D889" s="92"/>
      <c r="E889" s="92"/>
      <c r="F889" s="92"/>
      <c r="G889" s="92"/>
      <c r="H889" s="92"/>
      <c r="I889" s="92"/>
      <c r="J889" s="92"/>
      <c r="K889" s="92"/>
    </row>
    <row r="890" spans="2:11" ht="15.75" customHeight="1" x14ac:dyDescent="0.2">
      <c r="B890" s="92"/>
      <c r="C890" s="92"/>
      <c r="D890" s="92"/>
      <c r="E890" s="92"/>
      <c r="F890" s="92"/>
      <c r="G890" s="92"/>
      <c r="H890" s="92"/>
      <c r="I890" s="92"/>
      <c r="J890" s="92"/>
      <c r="K890" s="92"/>
    </row>
    <row r="891" spans="2:11" ht="15.75" customHeight="1" x14ac:dyDescent="0.2">
      <c r="B891" s="92"/>
      <c r="C891" s="92"/>
      <c r="D891" s="92"/>
      <c r="E891" s="92"/>
      <c r="F891" s="92"/>
      <c r="G891" s="92"/>
      <c r="H891" s="92"/>
      <c r="I891" s="92"/>
      <c r="J891" s="92"/>
      <c r="K891" s="92"/>
    </row>
    <row r="892" spans="2:11" ht="15.75" customHeight="1" x14ac:dyDescent="0.2">
      <c r="B892" s="92"/>
      <c r="C892" s="92"/>
      <c r="D892" s="92"/>
      <c r="E892" s="92"/>
      <c r="F892" s="92"/>
      <c r="G892" s="92"/>
      <c r="H892" s="92"/>
      <c r="I892" s="92"/>
      <c r="J892" s="92"/>
      <c r="K892" s="92"/>
    </row>
    <row r="893" spans="2:11" ht="15.75" customHeight="1" x14ac:dyDescent="0.2">
      <c r="B893" s="92"/>
      <c r="C893" s="92"/>
      <c r="D893" s="92"/>
      <c r="E893" s="92"/>
      <c r="F893" s="92"/>
      <c r="G893" s="92"/>
      <c r="H893" s="92"/>
      <c r="I893" s="92"/>
      <c r="J893" s="92"/>
      <c r="K893" s="92"/>
    </row>
    <row r="894" spans="2:11" ht="15.75" customHeight="1" x14ac:dyDescent="0.2">
      <c r="B894" s="92"/>
      <c r="C894" s="92"/>
      <c r="D894" s="92"/>
      <c r="E894" s="92"/>
      <c r="F894" s="92"/>
      <c r="G894" s="92"/>
      <c r="H894" s="92"/>
      <c r="I894" s="92"/>
      <c r="J894" s="92"/>
      <c r="K894" s="92"/>
    </row>
    <row r="895" spans="2:11" ht="15.75" customHeight="1" x14ac:dyDescent="0.2">
      <c r="B895" s="92"/>
      <c r="C895" s="92"/>
      <c r="D895" s="92"/>
      <c r="E895" s="92"/>
      <c r="F895" s="92"/>
      <c r="G895" s="92"/>
      <c r="H895" s="92"/>
      <c r="I895" s="92"/>
      <c r="J895" s="92"/>
      <c r="K895" s="92"/>
    </row>
    <row r="896" spans="2:11" ht="15.75" customHeight="1" x14ac:dyDescent="0.2">
      <c r="B896" s="92"/>
      <c r="C896" s="92"/>
      <c r="D896" s="92"/>
      <c r="E896" s="92"/>
      <c r="F896" s="92"/>
      <c r="G896" s="92"/>
      <c r="H896" s="92"/>
      <c r="I896" s="92"/>
      <c r="J896" s="92"/>
      <c r="K896" s="92"/>
    </row>
    <row r="897" spans="2:11" ht="15.75" customHeight="1" x14ac:dyDescent="0.2">
      <c r="B897" s="92"/>
      <c r="C897" s="92"/>
      <c r="D897" s="92"/>
      <c r="E897" s="92"/>
      <c r="F897" s="92"/>
      <c r="G897" s="92"/>
      <c r="H897" s="92"/>
      <c r="I897" s="92"/>
      <c r="J897" s="92"/>
      <c r="K897" s="92"/>
    </row>
    <row r="898" spans="2:11" ht="15.75" customHeight="1" x14ac:dyDescent="0.2">
      <c r="B898" s="92"/>
      <c r="C898" s="92"/>
      <c r="D898" s="92"/>
      <c r="E898" s="92"/>
      <c r="F898" s="92"/>
      <c r="G898" s="92"/>
      <c r="H898" s="92"/>
      <c r="I898" s="92"/>
      <c r="J898" s="92"/>
      <c r="K898" s="92"/>
    </row>
    <row r="899" spans="2:11" ht="15.75" customHeight="1" x14ac:dyDescent="0.2">
      <c r="B899" s="92"/>
      <c r="C899" s="92"/>
      <c r="D899" s="92"/>
      <c r="E899" s="92"/>
      <c r="F899" s="92"/>
      <c r="G899" s="92"/>
      <c r="H899" s="92"/>
      <c r="I899" s="92"/>
      <c r="J899" s="92"/>
      <c r="K899" s="92"/>
    </row>
    <row r="900" spans="2:11" ht="15.75" customHeight="1" x14ac:dyDescent="0.2">
      <c r="B900" s="92"/>
      <c r="C900" s="92"/>
      <c r="D900" s="92"/>
      <c r="E900" s="92"/>
      <c r="F900" s="92"/>
      <c r="G900" s="92"/>
      <c r="H900" s="92"/>
      <c r="I900" s="92"/>
      <c r="J900" s="92"/>
      <c r="K900" s="92"/>
    </row>
    <row r="901" spans="2:11" ht="15.75" customHeight="1" x14ac:dyDescent="0.2">
      <c r="B901" s="92"/>
      <c r="C901" s="92"/>
      <c r="D901" s="92"/>
      <c r="E901" s="92"/>
      <c r="F901" s="92"/>
      <c r="G901" s="92"/>
      <c r="H901" s="92"/>
      <c r="I901" s="92"/>
      <c r="J901" s="92"/>
      <c r="K901" s="92"/>
    </row>
    <row r="902" spans="2:11" ht="15.75" customHeight="1" x14ac:dyDescent="0.2">
      <c r="B902" s="92"/>
      <c r="C902" s="92"/>
      <c r="D902" s="92"/>
      <c r="E902" s="92"/>
      <c r="F902" s="92"/>
      <c r="G902" s="92"/>
      <c r="H902" s="92"/>
      <c r="I902" s="92"/>
      <c r="J902" s="92"/>
      <c r="K902" s="92"/>
    </row>
    <row r="903" spans="2:11" ht="15.75" customHeight="1" x14ac:dyDescent="0.2">
      <c r="B903" s="92"/>
      <c r="C903" s="92"/>
      <c r="D903" s="92"/>
      <c r="E903" s="92"/>
      <c r="F903" s="92"/>
      <c r="G903" s="92"/>
      <c r="H903" s="92"/>
      <c r="I903" s="92"/>
      <c r="J903" s="92"/>
      <c r="K903" s="92"/>
    </row>
    <row r="904" spans="2:11" ht="15.75" customHeight="1" x14ac:dyDescent="0.2">
      <c r="B904" s="92"/>
      <c r="C904" s="92"/>
      <c r="D904" s="92"/>
      <c r="E904" s="92"/>
      <c r="F904" s="92"/>
      <c r="G904" s="92"/>
      <c r="H904" s="92"/>
      <c r="I904" s="92"/>
      <c r="J904" s="92"/>
      <c r="K904" s="92"/>
    </row>
    <row r="905" spans="2:11" ht="15.75" customHeight="1" x14ac:dyDescent="0.2">
      <c r="B905" s="92"/>
      <c r="C905" s="92"/>
      <c r="D905" s="92"/>
      <c r="E905" s="92"/>
      <c r="F905" s="92"/>
      <c r="G905" s="92"/>
      <c r="H905" s="92"/>
      <c r="I905" s="92"/>
      <c r="J905" s="92"/>
      <c r="K905" s="92"/>
    </row>
    <row r="906" spans="2:11" ht="15.75" customHeight="1" x14ac:dyDescent="0.2">
      <c r="B906" s="92"/>
      <c r="C906" s="92"/>
      <c r="D906" s="92"/>
      <c r="E906" s="92"/>
      <c r="F906" s="92"/>
      <c r="G906" s="92"/>
      <c r="H906" s="92"/>
      <c r="I906" s="92"/>
      <c r="J906" s="92"/>
      <c r="K906" s="92"/>
    </row>
    <row r="907" spans="2:11" ht="15.75" customHeight="1" x14ac:dyDescent="0.2">
      <c r="B907" s="92"/>
      <c r="C907" s="92"/>
      <c r="D907" s="92"/>
      <c r="E907" s="92"/>
      <c r="F907" s="92"/>
      <c r="G907" s="92"/>
      <c r="H907" s="92"/>
      <c r="I907" s="92"/>
      <c r="J907" s="92"/>
      <c r="K907" s="92"/>
    </row>
    <row r="908" spans="2:11" ht="15.75" customHeight="1" x14ac:dyDescent="0.2">
      <c r="B908" s="92"/>
      <c r="C908" s="92"/>
      <c r="D908" s="92"/>
      <c r="E908" s="92"/>
      <c r="F908" s="92"/>
      <c r="G908" s="92"/>
      <c r="H908" s="92"/>
      <c r="I908" s="92"/>
      <c r="J908" s="92"/>
      <c r="K908" s="92"/>
    </row>
    <row r="909" spans="2:11" ht="15.75" customHeight="1" x14ac:dyDescent="0.2">
      <c r="B909" s="92"/>
      <c r="C909" s="92"/>
      <c r="D909" s="92"/>
      <c r="E909" s="92"/>
      <c r="F909" s="92"/>
      <c r="G909" s="92"/>
      <c r="H909" s="92"/>
      <c r="I909" s="92"/>
      <c r="J909" s="92"/>
      <c r="K909" s="92"/>
    </row>
    <row r="910" spans="2:11" ht="15.75" customHeight="1" x14ac:dyDescent="0.2">
      <c r="B910" s="92"/>
      <c r="C910" s="92"/>
      <c r="D910" s="92"/>
      <c r="E910" s="92"/>
      <c r="F910" s="92"/>
      <c r="G910" s="92"/>
      <c r="H910" s="92"/>
      <c r="I910" s="92"/>
      <c r="J910" s="92"/>
      <c r="K910" s="92"/>
    </row>
    <row r="911" spans="2:11" ht="15.75" customHeight="1" x14ac:dyDescent="0.2">
      <c r="B911" s="92"/>
      <c r="C911" s="92"/>
      <c r="D911" s="92"/>
      <c r="E911" s="92"/>
      <c r="F911" s="92"/>
      <c r="G911" s="92"/>
      <c r="H911" s="92"/>
      <c r="I911" s="92"/>
      <c r="J911" s="92"/>
      <c r="K911" s="92"/>
    </row>
    <row r="912" spans="2:11" ht="15.75" customHeight="1" x14ac:dyDescent="0.2">
      <c r="B912" s="92"/>
      <c r="C912" s="92"/>
      <c r="D912" s="92"/>
      <c r="E912" s="92"/>
      <c r="F912" s="92"/>
      <c r="G912" s="92"/>
      <c r="H912" s="92"/>
      <c r="I912" s="92"/>
      <c r="J912" s="92"/>
      <c r="K912" s="92"/>
    </row>
    <row r="913" spans="2:11" ht="15.75" customHeight="1" x14ac:dyDescent="0.2">
      <c r="B913" s="92"/>
      <c r="C913" s="92"/>
      <c r="D913" s="92"/>
      <c r="E913" s="92"/>
      <c r="F913" s="92"/>
      <c r="G913" s="92"/>
      <c r="H913" s="92"/>
      <c r="I913" s="92"/>
      <c r="J913" s="92"/>
      <c r="K913" s="92"/>
    </row>
    <row r="914" spans="2:11" ht="15.75" customHeight="1" x14ac:dyDescent="0.2">
      <c r="B914" s="92"/>
      <c r="C914" s="92"/>
      <c r="D914" s="92"/>
      <c r="E914" s="92"/>
      <c r="F914" s="92"/>
      <c r="G914" s="92"/>
      <c r="H914" s="92"/>
      <c r="I914" s="92"/>
      <c r="J914" s="92"/>
      <c r="K914" s="92"/>
    </row>
    <row r="915" spans="2:11" ht="15.75" customHeight="1" x14ac:dyDescent="0.2">
      <c r="B915" s="92"/>
      <c r="C915" s="92"/>
      <c r="D915" s="92"/>
      <c r="E915" s="92"/>
      <c r="F915" s="92"/>
      <c r="G915" s="92"/>
      <c r="H915" s="92"/>
      <c r="I915" s="92"/>
      <c r="J915" s="92"/>
      <c r="K915" s="92"/>
    </row>
    <row r="916" spans="2:11" ht="15.75" customHeight="1" x14ac:dyDescent="0.2">
      <c r="B916" s="92"/>
      <c r="C916" s="92"/>
      <c r="D916" s="92"/>
      <c r="E916" s="92"/>
      <c r="F916" s="92"/>
      <c r="G916" s="92"/>
      <c r="H916" s="92"/>
      <c r="I916" s="92"/>
      <c r="J916" s="92"/>
      <c r="K916" s="92"/>
    </row>
    <row r="917" spans="2:11" ht="15.75" customHeight="1" x14ac:dyDescent="0.2">
      <c r="B917" s="92"/>
      <c r="C917" s="92"/>
      <c r="D917" s="92"/>
      <c r="E917" s="92"/>
      <c r="F917" s="92"/>
      <c r="G917" s="92"/>
      <c r="H917" s="92"/>
      <c r="I917" s="92"/>
      <c r="J917" s="92"/>
      <c r="K917" s="92"/>
    </row>
    <row r="918" spans="2:11" ht="15.75" customHeight="1" x14ac:dyDescent="0.2">
      <c r="B918" s="92"/>
      <c r="C918" s="92"/>
      <c r="D918" s="92"/>
      <c r="E918" s="92"/>
      <c r="F918" s="92"/>
      <c r="G918" s="92"/>
      <c r="H918" s="92"/>
      <c r="I918" s="92"/>
      <c r="J918" s="92"/>
      <c r="K918" s="92"/>
    </row>
    <row r="919" spans="2:11" ht="15.75" customHeight="1" x14ac:dyDescent="0.2">
      <c r="B919" s="92"/>
      <c r="C919" s="92"/>
      <c r="D919" s="92"/>
      <c r="E919" s="92"/>
      <c r="F919" s="92"/>
      <c r="G919" s="92"/>
      <c r="H919" s="92"/>
      <c r="I919" s="92"/>
      <c r="J919" s="92"/>
      <c r="K919" s="92"/>
    </row>
    <row r="920" spans="2:11" ht="15.75" customHeight="1" x14ac:dyDescent="0.2">
      <c r="B920" s="92"/>
      <c r="C920" s="92"/>
      <c r="D920" s="92"/>
      <c r="E920" s="92"/>
      <c r="F920" s="92"/>
      <c r="G920" s="92"/>
      <c r="H920" s="92"/>
      <c r="I920" s="92"/>
      <c r="J920" s="92"/>
      <c r="K920" s="92"/>
    </row>
    <row r="921" spans="2:11" ht="15.75" customHeight="1" x14ac:dyDescent="0.2">
      <c r="B921" s="92"/>
      <c r="C921" s="92"/>
      <c r="D921" s="92"/>
      <c r="E921" s="92"/>
      <c r="F921" s="92"/>
      <c r="G921" s="92"/>
      <c r="H921" s="92"/>
      <c r="I921" s="92"/>
      <c r="J921" s="92"/>
      <c r="K921" s="92"/>
    </row>
    <row r="922" spans="2:11" ht="15.75" customHeight="1" x14ac:dyDescent="0.2">
      <c r="B922" s="92"/>
      <c r="C922" s="92"/>
      <c r="D922" s="92"/>
      <c r="E922" s="92"/>
      <c r="F922" s="92"/>
      <c r="G922" s="92"/>
      <c r="H922" s="92"/>
      <c r="I922" s="92"/>
      <c r="J922" s="92"/>
      <c r="K922" s="92"/>
    </row>
    <row r="923" spans="2:11" ht="15.75" customHeight="1" x14ac:dyDescent="0.2">
      <c r="B923" s="92"/>
      <c r="C923" s="92"/>
      <c r="D923" s="92"/>
      <c r="E923" s="92"/>
      <c r="F923" s="92"/>
      <c r="G923" s="92"/>
      <c r="H923" s="92"/>
      <c r="I923" s="92"/>
      <c r="J923" s="92"/>
      <c r="K923" s="92"/>
    </row>
    <row r="924" spans="2:11" ht="15.75" customHeight="1" x14ac:dyDescent="0.2">
      <c r="B924" s="92"/>
      <c r="C924" s="92"/>
      <c r="D924" s="92"/>
      <c r="E924" s="92"/>
      <c r="F924" s="92"/>
      <c r="G924" s="92"/>
      <c r="H924" s="92"/>
      <c r="I924" s="92"/>
      <c r="J924" s="92"/>
      <c r="K924" s="92"/>
    </row>
    <row r="925" spans="2:11" ht="15.75" customHeight="1" x14ac:dyDescent="0.2">
      <c r="B925" s="92"/>
      <c r="C925" s="92"/>
      <c r="D925" s="92"/>
      <c r="E925" s="92"/>
      <c r="F925" s="92"/>
      <c r="G925" s="92"/>
      <c r="H925" s="92"/>
      <c r="I925" s="92"/>
      <c r="J925" s="92"/>
      <c r="K925" s="92"/>
    </row>
    <row r="926" spans="2:11" ht="15.75" customHeight="1" x14ac:dyDescent="0.2">
      <c r="B926" s="92"/>
      <c r="C926" s="92"/>
      <c r="D926" s="92"/>
      <c r="E926" s="92"/>
      <c r="F926" s="92"/>
      <c r="G926" s="92"/>
      <c r="H926" s="92"/>
      <c r="I926" s="92"/>
      <c r="J926" s="92"/>
      <c r="K926" s="92"/>
    </row>
    <row r="927" spans="2:11" ht="15.75" customHeight="1" x14ac:dyDescent="0.2">
      <c r="B927" s="92"/>
      <c r="C927" s="92"/>
      <c r="D927" s="92"/>
      <c r="E927" s="92"/>
      <c r="F927" s="92"/>
      <c r="G927" s="92"/>
      <c r="H927" s="92"/>
      <c r="I927" s="92"/>
      <c r="J927" s="92"/>
      <c r="K927" s="92"/>
    </row>
    <row r="928" spans="2:11" ht="15.75" customHeight="1" x14ac:dyDescent="0.2">
      <c r="B928" s="92"/>
      <c r="C928" s="92"/>
      <c r="D928" s="92"/>
      <c r="E928" s="92"/>
      <c r="F928" s="92"/>
      <c r="G928" s="92"/>
      <c r="H928" s="92"/>
      <c r="I928" s="92"/>
      <c r="J928" s="92"/>
      <c r="K928" s="92"/>
    </row>
    <row r="929" spans="2:11" ht="15.75" customHeight="1" x14ac:dyDescent="0.2">
      <c r="B929" s="92"/>
      <c r="C929" s="92"/>
      <c r="D929" s="92"/>
      <c r="E929" s="92"/>
      <c r="F929" s="92"/>
      <c r="G929" s="92"/>
      <c r="H929" s="92"/>
      <c r="I929" s="92"/>
      <c r="J929" s="92"/>
      <c r="K929" s="92"/>
    </row>
    <row r="930" spans="2:11" ht="15.75" customHeight="1" x14ac:dyDescent="0.2">
      <c r="B930" s="92"/>
      <c r="C930" s="92"/>
      <c r="D930" s="92"/>
      <c r="E930" s="92"/>
      <c r="F930" s="92"/>
      <c r="G930" s="92"/>
      <c r="H930" s="92"/>
      <c r="I930" s="92"/>
      <c r="J930" s="92"/>
      <c r="K930" s="92"/>
    </row>
    <row r="931" spans="2:11" ht="15.75" customHeight="1" x14ac:dyDescent="0.2">
      <c r="B931" s="92"/>
      <c r="C931" s="92"/>
      <c r="D931" s="92"/>
      <c r="E931" s="92"/>
      <c r="F931" s="92"/>
      <c r="G931" s="92"/>
      <c r="H931" s="92"/>
      <c r="I931" s="92"/>
      <c r="J931" s="92"/>
      <c r="K931" s="92"/>
    </row>
    <row r="932" spans="2:11" ht="15.75" customHeight="1" x14ac:dyDescent="0.2">
      <c r="B932" s="92"/>
      <c r="C932" s="92"/>
      <c r="D932" s="92"/>
      <c r="E932" s="92"/>
      <c r="F932" s="92"/>
      <c r="G932" s="92"/>
      <c r="H932" s="92"/>
      <c r="I932" s="92"/>
      <c r="J932" s="92"/>
      <c r="K932" s="92"/>
    </row>
    <row r="933" spans="2:11" ht="15.75" customHeight="1" x14ac:dyDescent="0.2">
      <c r="B933" s="92"/>
      <c r="C933" s="92"/>
      <c r="D933" s="92"/>
      <c r="E933" s="92"/>
      <c r="F933" s="92"/>
      <c r="G933" s="92"/>
      <c r="H933" s="92"/>
      <c r="I933" s="92"/>
      <c r="J933" s="92"/>
      <c r="K933" s="92"/>
    </row>
    <row r="934" spans="2:11" ht="15.75" customHeight="1" x14ac:dyDescent="0.2">
      <c r="B934" s="92"/>
      <c r="C934" s="92"/>
      <c r="D934" s="92"/>
      <c r="E934" s="92"/>
      <c r="F934" s="92"/>
      <c r="G934" s="92"/>
      <c r="H934" s="92"/>
      <c r="I934" s="92"/>
      <c r="J934" s="92"/>
      <c r="K934" s="92"/>
    </row>
    <row r="935" spans="2:11" ht="15.75" customHeight="1" x14ac:dyDescent="0.2">
      <c r="B935" s="92"/>
      <c r="C935" s="92"/>
      <c r="D935" s="92"/>
      <c r="E935" s="92"/>
      <c r="F935" s="92"/>
      <c r="G935" s="92"/>
      <c r="H935" s="92"/>
      <c r="I935" s="92"/>
      <c r="J935" s="92"/>
      <c r="K935" s="92"/>
    </row>
    <row r="936" spans="2:11" ht="15.75" customHeight="1" x14ac:dyDescent="0.2">
      <c r="B936" s="92"/>
      <c r="C936" s="92"/>
      <c r="D936" s="92"/>
      <c r="E936" s="92"/>
      <c r="F936" s="92"/>
      <c r="G936" s="92"/>
      <c r="H936" s="92"/>
      <c r="I936" s="92"/>
      <c r="J936" s="92"/>
      <c r="K936" s="92"/>
    </row>
    <row r="937" spans="2:11" ht="15.75" customHeight="1" x14ac:dyDescent="0.2">
      <c r="B937" s="92"/>
      <c r="C937" s="92"/>
      <c r="D937" s="92"/>
      <c r="E937" s="92"/>
      <c r="F937" s="92"/>
      <c r="G937" s="92"/>
      <c r="H937" s="92"/>
      <c r="I937" s="92"/>
      <c r="J937" s="92"/>
      <c r="K937" s="92"/>
    </row>
    <row r="938" spans="2:11" ht="15.75" customHeight="1" x14ac:dyDescent="0.2">
      <c r="B938" s="92"/>
      <c r="C938" s="92"/>
      <c r="D938" s="92"/>
      <c r="E938" s="92"/>
      <c r="F938" s="92"/>
      <c r="G938" s="92"/>
      <c r="H938" s="92"/>
      <c r="I938" s="92"/>
      <c r="J938" s="92"/>
      <c r="K938" s="92"/>
    </row>
    <row r="939" spans="2:11" ht="15.75" customHeight="1" x14ac:dyDescent="0.2">
      <c r="B939" s="92"/>
      <c r="C939" s="92"/>
      <c r="D939" s="92"/>
      <c r="E939" s="92"/>
      <c r="F939" s="92"/>
      <c r="G939" s="92"/>
      <c r="H939" s="92"/>
      <c r="I939" s="92"/>
      <c r="J939" s="92"/>
      <c r="K939" s="92"/>
    </row>
    <row r="940" spans="2:11" ht="15.75" customHeight="1" x14ac:dyDescent="0.2">
      <c r="B940" s="92"/>
      <c r="C940" s="92"/>
      <c r="D940" s="92"/>
      <c r="E940" s="92"/>
      <c r="F940" s="92"/>
      <c r="G940" s="92"/>
      <c r="H940" s="92"/>
      <c r="I940" s="92"/>
      <c r="J940" s="92"/>
      <c r="K940" s="92"/>
    </row>
    <row r="941" spans="2:11" ht="15.75" customHeight="1" x14ac:dyDescent="0.2">
      <c r="B941" s="92"/>
      <c r="C941" s="92"/>
      <c r="D941" s="92"/>
      <c r="E941" s="92"/>
      <c r="F941" s="92"/>
      <c r="G941" s="92"/>
      <c r="H941" s="92"/>
      <c r="I941" s="92"/>
      <c r="J941" s="92"/>
      <c r="K941" s="92"/>
    </row>
    <row r="942" spans="2:11" ht="15.75" customHeight="1" x14ac:dyDescent="0.2">
      <c r="B942" s="92"/>
      <c r="C942" s="92"/>
      <c r="D942" s="92"/>
      <c r="E942" s="92"/>
      <c r="F942" s="92"/>
      <c r="G942" s="92"/>
      <c r="H942" s="92"/>
      <c r="I942" s="92"/>
      <c r="J942" s="92"/>
      <c r="K942" s="92"/>
    </row>
    <row r="943" spans="2:11" ht="15.75" customHeight="1" x14ac:dyDescent="0.2">
      <c r="B943" s="92"/>
      <c r="C943" s="92"/>
      <c r="D943" s="92"/>
      <c r="E943" s="92"/>
      <c r="F943" s="92"/>
      <c r="G943" s="92"/>
      <c r="H943" s="92"/>
      <c r="I943" s="92"/>
      <c r="J943" s="92"/>
      <c r="K943" s="92"/>
    </row>
    <row r="944" spans="2:11" ht="15.75" customHeight="1" x14ac:dyDescent="0.2">
      <c r="B944" s="92"/>
      <c r="C944" s="92"/>
      <c r="D944" s="92"/>
      <c r="E944" s="92"/>
      <c r="F944" s="92"/>
      <c r="G944" s="92"/>
      <c r="H944" s="92"/>
      <c r="I944" s="92"/>
      <c r="J944" s="92"/>
      <c r="K944" s="92"/>
    </row>
    <row r="945" spans="2:11" ht="15.75" customHeight="1" x14ac:dyDescent="0.2">
      <c r="B945" s="92"/>
      <c r="C945" s="92"/>
      <c r="D945" s="92"/>
      <c r="E945" s="92"/>
      <c r="F945" s="92"/>
      <c r="G945" s="92"/>
      <c r="H945" s="92"/>
      <c r="I945" s="92"/>
      <c r="J945" s="92"/>
      <c r="K945" s="92"/>
    </row>
    <row r="946" spans="2:11" ht="15.75" customHeight="1" x14ac:dyDescent="0.2">
      <c r="B946" s="92"/>
      <c r="C946" s="92"/>
      <c r="D946" s="92"/>
      <c r="E946" s="92"/>
      <c r="F946" s="92"/>
      <c r="G946" s="92"/>
      <c r="H946" s="92"/>
      <c r="I946" s="92"/>
      <c r="J946" s="92"/>
      <c r="K946" s="92"/>
    </row>
    <row r="947" spans="2:11" ht="15.75" customHeight="1" x14ac:dyDescent="0.2">
      <c r="B947" s="92"/>
      <c r="C947" s="92"/>
      <c r="D947" s="92"/>
      <c r="E947" s="92"/>
      <c r="F947" s="92"/>
      <c r="G947" s="92"/>
      <c r="H947" s="92"/>
      <c r="I947" s="92"/>
      <c r="J947" s="92"/>
      <c r="K947" s="92"/>
    </row>
    <row r="948" spans="2:11" ht="15.75" customHeight="1" x14ac:dyDescent="0.2">
      <c r="B948" s="92"/>
      <c r="C948" s="92"/>
      <c r="D948" s="92"/>
      <c r="E948" s="92"/>
      <c r="F948" s="92"/>
      <c r="G948" s="92"/>
      <c r="H948" s="92"/>
      <c r="I948" s="92"/>
      <c r="J948" s="92"/>
      <c r="K948" s="92"/>
    </row>
    <row r="949" spans="2:11" ht="15.75" customHeight="1" x14ac:dyDescent="0.2">
      <c r="B949" s="92"/>
      <c r="C949" s="92"/>
      <c r="D949" s="92"/>
      <c r="E949" s="92"/>
      <c r="F949" s="92"/>
      <c r="G949" s="92"/>
      <c r="H949" s="92"/>
      <c r="I949" s="92"/>
      <c r="J949" s="92"/>
      <c r="K949" s="92"/>
    </row>
    <row r="950" spans="2:11" ht="15.75" customHeight="1" x14ac:dyDescent="0.2">
      <c r="B950" s="92"/>
      <c r="C950" s="92"/>
      <c r="D950" s="92"/>
      <c r="E950" s="92"/>
      <c r="F950" s="92"/>
      <c r="G950" s="92"/>
      <c r="H950" s="92"/>
      <c r="I950" s="92"/>
      <c r="J950" s="92"/>
      <c r="K950" s="92"/>
    </row>
    <row r="951" spans="2:11" ht="15.75" customHeight="1" x14ac:dyDescent="0.2">
      <c r="B951" s="92"/>
      <c r="C951" s="92"/>
      <c r="D951" s="92"/>
      <c r="E951" s="92"/>
      <c r="F951" s="92"/>
      <c r="G951" s="92"/>
      <c r="H951" s="92"/>
      <c r="I951" s="92"/>
      <c r="J951" s="92"/>
      <c r="K951" s="92"/>
    </row>
    <row r="952" spans="2:11" ht="15.75" customHeight="1" x14ac:dyDescent="0.2">
      <c r="B952" s="92"/>
      <c r="C952" s="92"/>
      <c r="D952" s="92"/>
      <c r="E952" s="92"/>
      <c r="F952" s="92"/>
      <c r="G952" s="92"/>
      <c r="H952" s="92"/>
      <c r="I952" s="92"/>
      <c r="J952" s="92"/>
      <c r="K952" s="92"/>
    </row>
    <row r="953" spans="2:11" ht="15.75" customHeight="1" x14ac:dyDescent="0.2">
      <c r="B953" s="92"/>
      <c r="C953" s="92"/>
      <c r="D953" s="92"/>
      <c r="E953" s="92"/>
      <c r="F953" s="92"/>
      <c r="G953" s="92"/>
      <c r="H953" s="92"/>
      <c r="I953" s="92"/>
      <c r="J953" s="92"/>
      <c r="K953" s="92"/>
    </row>
    <row r="954" spans="2:11" ht="15.75" customHeight="1" x14ac:dyDescent="0.2">
      <c r="B954" s="92"/>
      <c r="C954" s="92"/>
      <c r="D954" s="92"/>
      <c r="E954" s="92"/>
      <c r="F954" s="92"/>
      <c r="G954" s="92"/>
      <c r="H954" s="92"/>
      <c r="I954" s="92"/>
      <c r="J954" s="92"/>
      <c r="K954" s="92"/>
    </row>
    <row r="955" spans="2:11" ht="15.75" customHeight="1" x14ac:dyDescent="0.2">
      <c r="B955" s="92"/>
      <c r="C955" s="92"/>
      <c r="D955" s="92"/>
      <c r="E955" s="92"/>
      <c r="F955" s="92"/>
      <c r="G955" s="92"/>
      <c r="H955" s="92"/>
      <c r="I955" s="92"/>
      <c r="J955" s="92"/>
      <c r="K955" s="92"/>
    </row>
    <row r="956" spans="2:11" ht="15.75" customHeight="1" x14ac:dyDescent="0.2">
      <c r="B956" s="92"/>
      <c r="C956" s="92"/>
      <c r="D956" s="92"/>
      <c r="E956" s="92"/>
      <c r="F956" s="92"/>
      <c r="G956" s="92"/>
      <c r="H956" s="92"/>
      <c r="I956" s="92"/>
      <c r="J956" s="92"/>
      <c r="K956" s="92"/>
    </row>
    <row r="957" spans="2:11" ht="15.75" customHeight="1" x14ac:dyDescent="0.2">
      <c r="B957" s="92"/>
      <c r="C957" s="92"/>
      <c r="D957" s="92"/>
      <c r="E957" s="92"/>
      <c r="F957" s="92"/>
      <c r="G957" s="92"/>
      <c r="H957" s="92"/>
      <c r="I957" s="92"/>
      <c r="J957" s="92"/>
      <c r="K957" s="92"/>
    </row>
    <row r="958" spans="2:11" ht="15.75" customHeight="1" x14ac:dyDescent="0.2">
      <c r="B958" s="92"/>
      <c r="C958" s="92"/>
      <c r="D958" s="92"/>
      <c r="E958" s="92"/>
      <c r="F958" s="92"/>
      <c r="G958" s="92"/>
      <c r="H958" s="92"/>
      <c r="I958" s="92"/>
      <c r="J958" s="92"/>
      <c r="K958" s="92"/>
    </row>
    <row r="959" spans="2:11" ht="15.75" customHeight="1" x14ac:dyDescent="0.2">
      <c r="B959" s="92"/>
      <c r="C959" s="92"/>
      <c r="D959" s="92"/>
      <c r="E959" s="92"/>
      <c r="F959" s="92"/>
      <c r="G959" s="92"/>
      <c r="H959" s="92"/>
      <c r="I959" s="92"/>
      <c r="J959" s="92"/>
      <c r="K959" s="92"/>
    </row>
    <row r="960" spans="2:11" ht="15.75" customHeight="1" x14ac:dyDescent="0.2">
      <c r="B960" s="92"/>
      <c r="C960" s="92"/>
      <c r="D960" s="92"/>
      <c r="E960" s="92"/>
      <c r="F960" s="92"/>
      <c r="G960" s="92"/>
      <c r="H960" s="92"/>
      <c r="I960" s="92"/>
      <c r="J960" s="92"/>
      <c r="K960" s="92"/>
    </row>
    <row r="961" spans="2:11" ht="15.75" customHeight="1" x14ac:dyDescent="0.2">
      <c r="B961" s="92"/>
      <c r="C961" s="92"/>
      <c r="D961" s="92"/>
      <c r="E961" s="92"/>
      <c r="F961" s="92"/>
      <c r="G961" s="92"/>
      <c r="H961" s="92"/>
      <c r="I961" s="92"/>
      <c r="J961" s="92"/>
      <c r="K961" s="92"/>
    </row>
    <row r="962" spans="2:11" ht="15.75" customHeight="1" x14ac:dyDescent="0.2">
      <c r="B962" s="92"/>
      <c r="C962" s="92"/>
      <c r="D962" s="92"/>
      <c r="E962" s="92"/>
      <c r="F962" s="92"/>
      <c r="G962" s="92"/>
      <c r="H962" s="92"/>
      <c r="I962" s="92"/>
      <c r="J962" s="92"/>
      <c r="K962" s="92"/>
    </row>
    <row r="963" spans="2:11" ht="15.75" customHeight="1" x14ac:dyDescent="0.2">
      <c r="B963" s="92"/>
      <c r="C963" s="92"/>
      <c r="D963" s="92"/>
      <c r="E963" s="92"/>
      <c r="F963" s="92"/>
      <c r="G963" s="92"/>
      <c r="H963" s="92"/>
      <c r="I963" s="92"/>
      <c r="J963" s="92"/>
      <c r="K963" s="92"/>
    </row>
    <row r="964" spans="2:11" ht="15.75" customHeight="1" x14ac:dyDescent="0.2">
      <c r="B964" s="92"/>
      <c r="C964" s="92"/>
      <c r="D964" s="92"/>
      <c r="E964" s="92"/>
      <c r="F964" s="92"/>
      <c r="G964" s="92"/>
      <c r="H964" s="92"/>
      <c r="I964" s="92"/>
      <c r="J964" s="92"/>
      <c r="K964" s="92"/>
    </row>
    <row r="965" spans="2:11" ht="15.75" customHeight="1" x14ac:dyDescent="0.2">
      <c r="B965" s="92"/>
      <c r="C965" s="92"/>
      <c r="D965" s="92"/>
      <c r="E965" s="92"/>
      <c r="F965" s="92"/>
      <c r="G965" s="92"/>
      <c r="H965" s="92"/>
      <c r="I965" s="92"/>
      <c r="J965" s="92"/>
      <c r="K965" s="92"/>
    </row>
    <row r="966" spans="2:11" ht="15.75" customHeight="1" x14ac:dyDescent="0.2">
      <c r="B966" s="92"/>
      <c r="C966" s="92"/>
      <c r="D966" s="92"/>
      <c r="E966" s="92"/>
      <c r="F966" s="92"/>
      <c r="G966" s="92"/>
      <c r="H966" s="92"/>
      <c r="I966" s="92"/>
      <c r="J966" s="92"/>
      <c r="K966" s="92"/>
    </row>
    <row r="967" spans="2:11" ht="15.75" customHeight="1" x14ac:dyDescent="0.2">
      <c r="B967" s="92"/>
      <c r="C967" s="92"/>
      <c r="D967" s="92"/>
      <c r="E967" s="92"/>
      <c r="F967" s="92"/>
      <c r="G967" s="92"/>
      <c r="H967" s="92"/>
      <c r="I967" s="92"/>
      <c r="J967" s="92"/>
      <c r="K967" s="92"/>
    </row>
    <row r="968" spans="2:11" ht="15.75" customHeight="1" x14ac:dyDescent="0.2">
      <c r="B968" s="92"/>
      <c r="C968" s="92"/>
      <c r="D968" s="92"/>
      <c r="E968" s="92"/>
      <c r="F968" s="92"/>
      <c r="G968" s="92"/>
      <c r="H968" s="92"/>
      <c r="I968" s="92"/>
      <c r="J968" s="92"/>
      <c r="K968" s="92"/>
    </row>
    <row r="969" spans="2:11" ht="15.75" customHeight="1" x14ac:dyDescent="0.2">
      <c r="B969" s="92"/>
      <c r="C969" s="92"/>
      <c r="D969" s="92"/>
      <c r="E969" s="92"/>
      <c r="F969" s="92"/>
      <c r="G969" s="92"/>
      <c r="H969" s="92"/>
      <c r="I969" s="92"/>
      <c r="J969" s="92"/>
      <c r="K969" s="92"/>
    </row>
    <row r="970" spans="2:11" ht="15.75" customHeight="1" x14ac:dyDescent="0.2">
      <c r="B970" s="92"/>
      <c r="C970" s="92"/>
      <c r="D970" s="92"/>
      <c r="E970" s="92"/>
      <c r="F970" s="92"/>
      <c r="G970" s="92"/>
      <c r="H970" s="92"/>
      <c r="I970" s="92"/>
      <c r="J970" s="92"/>
      <c r="K970" s="92"/>
    </row>
    <row r="971" spans="2:11" ht="15.75" customHeight="1" x14ac:dyDescent="0.2">
      <c r="B971" s="92"/>
      <c r="C971" s="92"/>
      <c r="D971" s="92"/>
      <c r="E971" s="92"/>
      <c r="F971" s="92"/>
      <c r="G971" s="92"/>
      <c r="H971" s="92"/>
      <c r="I971" s="92"/>
      <c r="J971" s="92"/>
      <c r="K971" s="92"/>
    </row>
    <row r="972" spans="2:11" ht="15.75" customHeight="1" x14ac:dyDescent="0.2">
      <c r="B972" s="92"/>
      <c r="C972" s="92"/>
      <c r="D972" s="92"/>
      <c r="E972" s="92"/>
      <c r="F972" s="92"/>
      <c r="G972" s="92"/>
      <c r="H972" s="92"/>
      <c r="I972" s="92"/>
      <c r="J972" s="92"/>
      <c r="K972" s="92"/>
    </row>
    <row r="973" spans="2:11" ht="15.75" customHeight="1" x14ac:dyDescent="0.2">
      <c r="B973" s="92"/>
      <c r="C973" s="92"/>
      <c r="D973" s="92"/>
      <c r="E973" s="92"/>
      <c r="F973" s="92"/>
      <c r="G973" s="92"/>
      <c r="H973" s="92"/>
      <c r="I973" s="92"/>
      <c r="J973" s="92"/>
      <c r="K973" s="92"/>
    </row>
    <row r="974" spans="2:11" ht="15.75" customHeight="1" x14ac:dyDescent="0.2">
      <c r="B974" s="92"/>
      <c r="C974" s="92"/>
      <c r="D974" s="92"/>
      <c r="E974" s="92"/>
      <c r="F974" s="92"/>
      <c r="G974" s="92"/>
      <c r="H974" s="92"/>
      <c r="I974" s="92"/>
      <c r="J974" s="92"/>
      <c r="K974" s="92"/>
    </row>
    <row r="975" spans="2:11" ht="15.75" customHeight="1" x14ac:dyDescent="0.2">
      <c r="B975" s="92"/>
      <c r="C975" s="92"/>
      <c r="D975" s="92"/>
      <c r="E975" s="92"/>
      <c r="F975" s="92"/>
      <c r="G975" s="92"/>
      <c r="H975" s="92"/>
      <c r="I975" s="92"/>
      <c r="J975" s="92"/>
      <c r="K975" s="92"/>
    </row>
    <row r="976" spans="2:11" ht="15.75" customHeight="1" x14ac:dyDescent="0.2">
      <c r="B976" s="92"/>
      <c r="C976" s="92"/>
      <c r="D976" s="92"/>
      <c r="E976" s="92"/>
      <c r="F976" s="92"/>
      <c r="G976" s="92"/>
      <c r="H976" s="92"/>
      <c r="I976" s="92"/>
      <c r="J976" s="92"/>
      <c r="K976" s="92"/>
    </row>
    <row r="977" spans="2:11" ht="15.75" customHeight="1" x14ac:dyDescent="0.2">
      <c r="B977" s="92"/>
      <c r="C977" s="92"/>
      <c r="D977" s="92"/>
      <c r="E977" s="92"/>
      <c r="F977" s="92"/>
      <c r="G977" s="92"/>
      <c r="H977" s="92"/>
      <c r="I977" s="92"/>
      <c r="J977" s="92"/>
      <c r="K977" s="92"/>
    </row>
    <row r="978" spans="2:11" ht="15.75" customHeight="1" x14ac:dyDescent="0.2">
      <c r="B978" s="92"/>
      <c r="C978" s="92"/>
      <c r="D978" s="92"/>
      <c r="E978" s="92"/>
      <c r="F978" s="92"/>
      <c r="G978" s="92"/>
      <c r="H978" s="92"/>
      <c r="I978" s="92"/>
      <c r="J978" s="92"/>
      <c r="K978" s="92"/>
    </row>
    <row r="979" spans="2:11" ht="15.75" customHeight="1" x14ac:dyDescent="0.2">
      <c r="B979" s="92"/>
      <c r="C979" s="92"/>
      <c r="D979" s="92"/>
      <c r="E979" s="92"/>
      <c r="F979" s="92"/>
      <c r="G979" s="92"/>
      <c r="H979" s="92"/>
      <c r="I979" s="92"/>
      <c r="J979" s="92"/>
      <c r="K979" s="92"/>
    </row>
    <row r="980" spans="2:11" ht="15.75" customHeight="1" x14ac:dyDescent="0.2">
      <c r="B980" s="92"/>
      <c r="C980" s="92"/>
      <c r="D980" s="92"/>
      <c r="E980" s="92"/>
      <c r="F980" s="92"/>
      <c r="G980" s="92"/>
      <c r="H980" s="92"/>
      <c r="I980" s="92"/>
      <c r="J980" s="92"/>
      <c r="K980" s="92"/>
    </row>
    <row r="981" spans="2:11" ht="15.75" customHeight="1" x14ac:dyDescent="0.2">
      <c r="B981" s="92"/>
      <c r="C981" s="92"/>
      <c r="D981" s="92"/>
      <c r="E981" s="92"/>
      <c r="F981" s="92"/>
      <c r="G981" s="92"/>
      <c r="H981" s="92"/>
      <c r="I981" s="92"/>
      <c r="J981" s="92"/>
      <c r="K981" s="92"/>
    </row>
    <row r="982" spans="2:11" ht="15.75" customHeight="1" x14ac:dyDescent="0.2">
      <c r="B982" s="92"/>
      <c r="C982" s="92"/>
      <c r="D982" s="92"/>
      <c r="E982" s="92"/>
      <c r="F982" s="92"/>
      <c r="G982" s="92"/>
      <c r="H982" s="92"/>
      <c r="I982" s="92"/>
      <c r="J982" s="92"/>
      <c r="K982" s="92"/>
    </row>
    <row r="983" spans="2:11" ht="15.75" customHeight="1" x14ac:dyDescent="0.2">
      <c r="B983" s="92"/>
      <c r="C983" s="92"/>
      <c r="D983" s="92"/>
      <c r="E983" s="92"/>
      <c r="F983" s="92"/>
      <c r="G983" s="92"/>
      <c r="H983" s="92"/>
      <c r="I983" s="92"/>
      <c r="J983" s="92"/>
      <c r="K983" s="92"/>
    </row>
    <row r="984" spans="2:11" ht="15.75" customHeight="1" x14ac:dyDescent="0.2">
      <c r="B984" s="92"/>
      <c r="C984" s="92"/>
      <c r="D984" s="92"/>
      <c r="E984" s="92"/>
      <c r="F984" s="92"/>
      <c r="G984" s="92"/>
      <c r="H984" s="92"/>
      <c r="I984" s="92"/>
      <c r="J984" s="92"/>
      <c r="K984" s="92"/>
    </row>
    <row r="985" spans="2:11" ht="15.75" customHeight="1" x14ac:dyDescent="0.2">
      <c r="B985" s="92"/>
      <c r="C985" s="92"/>
      <c r="D985" s="92"/>
      <c r="E985" s="92"/>
      <c r="F985" s="92"/>
      <c r="G985" s="92"/>
      <c r="H985" s="92"/>
      <c r="I985" s="92"/>
      <c r="J985" s="92"/>
      <c r="K985" s="92"/>
    </row>
    <row r="986" spans="2:11" ht="15.75" customHeight="1" x14ac:dyDescent="0.2">
      <c r="B986" s="92"/>
      <c r="C986" s="92"/>
      <c r="D986" s="92"/>
      <c r="E986" s="92"/>
      <c r="F986" s="92"/>
      <c r="G986" s="92"/>
      <c r="H986" s="92"/>
      <c r="I986" s="92"/>
      <c r="J986" s="92"/>
      <c r="K986" s="92"/>
    </row>
    <row r="987" spans="2:11" ht="15.75" customHeight="1" x14ac:dyDescent="0.2">
      <c r="B987" s="92"/>
      <c r="C987" s="92"/>
      <c r="D987" s="92"/>
      <c r="E987" s="92"/>
      <c r="F987" s="92"/>
      <c r="G987" s="92"/>
      <c r="H987" s="92"/>
      <c r="I987" s="92"/>
      <c r="J987" s="92"/>
      <c r="K987" s="92"/>
    </row>
    <row r="988" spans="2:11" ht="15.75" customHeight="1" x14ac:dyDescent="0.2">
      <c r="B988" s="92"/>
      <c r="C988" s="92"/>
      <c r="D988" s="92"/>
      <c r="E988" s="92"/>
      <c r="F988" s="92"/>
      <c r="G988" s="92"/>
      <c r="H988" s="92"/>
      <c r="I988" s="92"/>
      <c r="J988" s="92"/>
      <c r="K988" s="92"/>
    </row>
    <row r="989" spans="2:11" ht="15.75" customHeight="1" x14ac:dyDescent="0.2">
      <c r="B989" s="92"/>
      <c r="C989" s="92"/>
      <c r="D989" s="92"/>
      <c r="E989" s="92"/>
      <c r="F989" s="92"/>
      <c r="G989" s="92"/>
      <c r="H989" s="92"/>
      <c r="I989" s="92"/>
      <c r="J989" s="92"/>
      <c r="K989" s="92"/>
    </row>
    <row r="990" spans="2:11" ht="15.75" customHeight="1" x14ac:dyDescent="0.2">
      <c r="B990" s="92"/>
      <c r="C990" s="92"/>
      <c r="D990" s="92"/>
      <c r="E990" s="92"/>
      <c r="F990" s="92"/>
      <c r="G990" s="92"/>
      <c r="H990" s="92"/>
      <c r="I990" s="92"/>
      <c r="J990" s="92"/>
      <c r="K990" s="92"/>
    </row>
    <row r="991" spans="2:11" ht="15.75" customHeight="1" x14ac:dyDescent="0.2">
      <c r="B991" s="92"/>
      <c r="C991" s="92"/>
      <c r="D991" s="92"/>
      <c r="E991" s="92"/>
      <c r="F991" s="92"/>
      <c r="G991" s="92"/>
      <c r="H991" s="92"/>
      <c r="I991" s="92"/>
      <c r="J991" s="92"/>
      <c r="K991" s="92"/>
    </row>
    <row r="992" spans="2:11" ht="15.75" customHeight="1" x14ac:dyDescent="0.2">
      <c r="B992" s="92"/>
      <c r="C992" s="92"/>
      <c r="D992" s="92"/>
      <c r="E992" s="92"/>
      <c r="F992" s="92"/>
      <c r="G992" s="92"/>
      <c r="H992" s="92"/>
      <c r="I992" s="92"/>
      <c r="J992" s="92"/>
      <c r="K992" s="92"/>
    </row>
    <row r="993" spans="2:11" ht="15.75" customHeight="1" x14ac:dyDescent="0.2">
      <c r="B993" s="92"/>
      <c r="C993" s="92"/>
      <c r="D993" s="92"/>
      <c r="E993" s="92"/>
      <c r="F993" s="92"/>
      <c r="G993" s="92"/>
      <c r="H993" s="92"/>
      <c r="I993" s="92"/>
      <c r="J993" s="92"/>
      <c r="K993" s="92"/>
    </row>
    <row r="994" spans="2:11" ht="15.75" customHeight="1" x14ac:dyDescent="0.2">
      <c r="B994" s="92"/>
      <c r="C994" s="92"/>
      <c r="D994" s="92"/>
      <c r="E994" s="92"/>
      <c r="F994" s="92"/>
      <c r="G994" s="92"/>
      <c r="H994" s="92"/>
      <c r="I994" s="92"/>
      <c r="J994" s="92"/>
      <c r="K994" s="92"/>
    </row>
    <row r="995" spans="2:11" ht="15.75" customHeight="1" x14ac:dyDescent="0.2">
      <c r="B995" s="92"/>
      <c r="C995" s="92"/>
      <c r="D995" s="92"/>
      <c r="E995" s="92"/>
      <c r="F995" s="92"/>
      <c r="G995" s="92"/>
      <c r="H995" s="92"/>
      <c r="I995" s="92"/>
      <c r="J995" s="92"/>
      <c r="K995" s="92"/>
    </row>
    <row r="996" spans="2:11" ht="15.75" customHeight="1" x14ac:dyDescent="0.2">
      <c r="B996" s="92"/>
      <c r="C996" s="92"/>
      <c r="D996" s="92"/>
      <c r="E996" s="92"/>
      <c r="F996" s="92"/>
      <c r="G996" s="92"/>
      <c r="H996" s="92"/>
      <c r="I996" s="92"/>
      <c r="J996" s="92"/>
      <c r="K996" s="92"/>
    </row>
    <row r="997" spans="2:11" ht="15.75" customHeight="1" x14ac:dyDescent="0.2">
      <c r="B997" s="92"/>
      <c r="C997" s="92"/>
      <c r="D997" s="92"/>
      <c r="E997" s="92"/>
      <c r="F997" s="92"/>
      <c r="G997" s="92"/>
      <c r="H997" s="92"/>
      <c r="I997" s="92"/>
      <c r="J997" s="92"/>
      <c r="K997" s="92"/>
    </row>
    <row r="998" spans="2:11" ht="15.75" customHeight="1" x14ac:dyDescent="0.2">
      <c r="B998" s="92"/>
      <c r="C998" s="92"/>
      <c r="D998" s="92"/>
      <c r="E998" s="92"/>
      <c r="F998" s="92"/>
      <c r="G998" s="92"/>
      <c r="H998" s="92"/>
      <c r="I998" s="92"/>
      <c r="J998" s="92"/>
      <c r="K998" s="92"/>
    </row>
    <row r="999" spans="2:11" ht="15.75" customHeight="1" x14ac:dyDescent="0.2">
      <c r="B999" s="92"/>
      <c r="C999" s="92"/>
      <c r="D999" s="92"/>
      <c r="E999" s="92"/>
      <c r="F999" s="92"/>
      <c r="G999" s="92"/>
      <c r="H999" s="92"/>
      <c r="I999" s="92"/>
      <c r="J999" s="92"/>
      <c r="K999" s="92"/>
    </row>
    <row r="1000" spans="2:11" ht="15.75" customHeight="1" x14ac:dyDescent="0.2"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</row>
  </sheetData>
  <mergeCells count="20">
    <mergeCell ref="B1:E1"/>
    <mergeCell ref="A103:A114"/>
    <mergeCell ref="B103:C103"/>
    <mergeCell ref="B104:C104"/>
    <mergeCell ref="B105:C105"/>
    <mergeCell ref="B106:C106"/>
    <mergeCell ref="B107:C107"/>
    <mergeCell ref="B114:C114"/>
    <mergeCell ref="B113:C113"/>
    <mergeCell ref="B108:C108"/>
    <mergeCell ref="B109:C109"/>
    <mergeCell ref="B110:C110"/>
    <mergeCell ref="B111:C111"/>
    <mergeCell ref="B112:C112"/>
    <mergeCell ref="A120:C120"/>
    <mergeCell ref="A121:C121"/>
    <mergeCell ref="B115:C115"/>
    <mergeCell ref="A117:F117"/>
    <mergeCell ref="A118:C118"/>
    <mergeCell ref="A119:C119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00"/>
  <sheetViews>
    <sheetView workbookViewId="0"/>
  </sheetViews>
  <sheetFormatPr baseColWidth="10" defaultColWidth="12.6640625" defaultRowHeight="15" customHeight="1" x14ac:dyDescent="0.15"/>
  <cols>
    <col min="1" max="1" width="4.6640625" customWidth="1"/>
    <col min="2" max="2" width="19.83203125" customWidth="1"/>
    <col min="3" max="4" width="5.5" customWidth="1"/>
    <col min="5" max="5" width="4.6640625" customWidth="1"/>
    <col min="6" max="6" width="7.83203125" customWidth="1"/>
    <col min="7" max="7" width="5.5" customWidth="1"/>
    <col min="8" max="8" width="5.33203125" customWidth="1"/>
    <col min="9" max="9" width="4.1640625" customWidth="1"/>
    <col min="10" max="10" width="4.5" customWidth="1"/>
    <col min="11" max="11" width="4.1640625" customWidth="1"/>
    <col min="12" max="12" width="5.1640625" customWidth="1"/>
    <col min="13" max="13" width="4.6640625" customWidth="1"/>
    <col min="14" max="14" width="6.5" customWidth="1"/>
    <col min="15" max="15" width="5.33203125" customWidth="1"/>
    <col min="16" max="16" width="3.6640625" customWidth="1"/>
    <col min="17" max="17" width="4.6640625" customWidth="1"/>
    <col min="18" max="18" width="4.5" customWidth="1"/>
    <col min="19" max="19" width="5.1640625" customWidth="1"/>
    <col min="20" max="20" width="9.1640625" customWidth="1"/>
    <col min="21" max="21" width="5.6640625" customWidth="1"/>
    <col min="22" max="22" width="10" customWidth="1"/>
    <col min="23" max="23" width="6" customWidth="1"/>
    <col min="24" max="24" width="10.33203125" customWidth="1"/>
    <col min="25" max="26" width="8.1640625" customWidth="1"/>
    <col min="27" max="27" width="8.83203125" customWidth="1"/>
    <col min="28" max="28" width="10.83203125" customWidth="1"/>
  </cols>
  <sheetData>
    <row r="1" spans="1:28" x14ac:dyDescent="0.2">
      <c r="A1" s="1"/>
      <c r="B1" s="353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2"/>
    </row>
    <row r="2" spans="1:28" ht="21" customHeight="1" x14ac:dyDescent="0.2">
      <c r="A2" s="1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1"/>
      <c r="Y2" s="1"/>
      <c r="Z2" s="1"/>
      <c r="AA2" s="1"/>
      <c r="AB2" s="1"/>
    </row>
    <row r="3" spans="1:28" ht="30" customHeight="1" x14ac:dyDescent="0.2">
      <c r="A3" s="1"/>
      <c r="B3" s="377" t="s">
        <v>388</v>
      </c>
      <c r="C3" s="354" t="s">
        <v>389</v>
      </c>
      <c r="D3" s="355"/>
      <c r="E3" s="356"/>
      <c r="F3" s="359" t="s">
        <v>390</v>
      </c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1"/>
      <c r="Z3" s="362" t="s">
        <v>391</v>
      </c>
      <c r="AA3" s="365" t="s">
        <v>392</v>
      </c>
      <c r="AB3" s="1"/>
    </row>
    <row r="4" spans="1:28" ht="19.5" customHeight="1" x14ac:dyDescent="0.2">
      <c r="A4" s="1"/>
      <c r="B4" s="378"/>
      <c r="C4" s="357"/>
      <c r="D4" s="329"/>
      <c r="E4" s="358"/>
      <c r="F4" s="368" t="s">
        <v>393</v>
      </c>
      <c r="G4" s="372" t="s">
        <v>394</v>
      </c>
      <c r="H4" s="373" t="s">
        <v>395</v>
      </c>
      <c r="I4" s="340"/>
      <c r="J4" s="340"/>
      <c r="K4" s="341"/>
      <c r="L4" s="372" t="s">
        <v>394</v>
      </c>
      <c r="M4" s="373" t="s">
        <v>396</v>
      </c>
      <c r="N4" s="341"/>
      <c r="O4" s="372" t="s">
        <v>394</v>
      </c>
      <c r="P4" s="373" t="s">
        <v>397</v>
      </c>
      <c r="Q4" s="340"/>
      <c r="R4" s="341"/>
      <c r="S4" s="372" t="s">
        <v>394</v>
      </c>
      <c r="T4" s="375" t="s">
        <v>398</v>
      </c>
      <c r="U4" s="372" t="s">
        <v>394</v>
      </c>
      <c r="V4" s="375" t="s">
        <v>399</v>
      </c>
      <c r="W4" s="372" t="s">
        <v>394</v>
      </c>
      <c r="X4" s="375" t="s">
        <v>400</v>
      </c>
      <c r="Y4" s="370" t="s">
        <v>401</v>
      </c>
      <c r="Z4" s="363"/>
      <c r="AA4" s="366"/>
      <c r="AB4" s="1"/>
    </row>
    <row r="5" spans="1:28" ht="43.5" customHeight="1" x14ac:dyDescent="0.2">
      <c r="A5" s="1"/>
      <c r="B5" s="378"/>
      <c r="C5" s="368" t="s">
        <v>402</v>
      </c>
      <c r="D5" s="375" t="s">
        <v>403</v>
      </c>
      <c r="E5" s="370" t="s">
        <v>17</v>
      </c>
      <c r="F5" s="369"/>
      <c r="G5" s="325"/>
      <c r="H5" s="374"/>
      <c r="I5" s="329"/>
      <c r="J5" s="329"/>
      <c r="K5" s="343"/>
      <c r="L5" s="325"/>
      <c r="M5" s="374"/>
      <c r="N5" s="343"/>
      <c r="O5" s="325"/>
      <c r="P5" s="374"/>
      <c r="Q5" s="329"/>
      <c r="R5" s="343"/>
      <c r="S5" s="325"/>
      <c r="T5" s="325"/>
      <c r="U5" s="325"/>
      <c r="V5" s="325"/>
      <c r="W5" s="325"/>
      <c r="X5" s="325"/>
      <c r="Y5" s="371"/>
      <c r="Z5" s="363"/>
      <c r="AA5" s="366"/>
      <c r="AB5" s="1"/>
    </row>
    <row r="6" spans="1:28" ht="12.75" customHeight="1" x14ac:dyDescent="0.2">
      <c r="A6" s="1"/>
      <c r="B6" s="379"/>
      <c r="C6" s="379"/>
      <c r="D6" s="380"/>
      <c r="E6" s="381"/>
      <c r="F6" s="256" t="s">
        <v>404</v>
      </c>
      <c r="G6" s="257"/>
      <c r="H6" s="258" t="s">
        <v>405</v>
      </c>
      <c r="I6" s="258" t="s">
        <v>406</v>
      </c>
      <c r="J6" s="259" t="s">
        <v>407</v>
      </c>
      <c r="K6" s="259" t="s">
        <v>408</v>
      </c>
      <c r="L6" s="257"/>
      <c r="M6" s="259" t="s">
        <v>409</v>
      </c>
      <c r="N6" s="259" t="s">
        <v>410</v>
      </c>
      <c r="O6" s="372"/>
      <c r="P6" s="258" t="s">
        <v>411</v>
      </c>
      <c r="Q6" s="258" t="s">
        <v>412</v>
      </c>
      <c r="R6" s="258" t="s">
        <v>413</v>
      </c>
      <c r="S6" s="257"/>
      <c r="T6" s="260" t="s">
        <v>414</v>
      </c>
      <c r="U6" s="261"/>
      <c r="V6" s="260" t="s">
        <v>415</v>
      </c>
      <c r="W6" s="262"/>
      <c r="X6" s="262"/>
      <c r="Y6" s="262" t="s">
        <v>416</v>
      </c>
      <c r="Z6" s="364"/>
      <c r="AA6" s="367"/>
      <c r="AB6" s="1"/>
    </row>
    <row r="7" spans="1:28" ht="12.75" hidden="1" customHeight="1" x14ac:dyDescent="0.2">
      <c r="A7" s="5">
        <v>1</v>
      </c>
      <c r="B7" s="263" t="s">
        <v>38</v>
      </c>
      <c r="C7" s="263">
        <v>0</v>
      </c>
      <c r="D7" s="264">
        <v>250</v>
      </c>
      <c r="E7" s="265">
        <v>350</v>
      </c>
      <c r="F7" s="263">
        <v>12.5</v>
      </c>
      <c r="G7" s="266"/>
      <c r="H7" s="267">
        <v>25</v>
      </c>
      <c r="I7" s="267">
        <v>12.5</v>
      </c>
      <c r="J7" s="267">
        <v>17.5</v>
      </c>
      <c r="K7" s="267">
        <v>15</v>
      </c>
      <c r="L7" s="266"/>
      <c r="M7" s="267">
        <v>17.5</v>
      </c>
      <c r="N7" s="267">
        <v>15</v>
      </c>
      <c r="O7" s="325"/>
      <c r="P7" s="267">
        <v>25</v>
      </c>
      <c r="Q7" s="267">
        <v>17.5</v>
      </c>
      <c r="R7" s="267">
        <v>12.5</v>
      </c>
      <c r="S7" s="266"/>
      <c r="T7" s="268">
        <v>25</v>
      </c>
      <c r="U7" s="269"/>
      <c r="V7" s="267">
        <v>7.5</v>
      </c>
      <c r="W7" s="267"/>
      <c r="X7" s="267">
        <v>7.5</v>
      </c>
      <c r="Y7" s="270">
        <v>15</v>
      </c>
      <c r="Z7" s="271">
        <f t="shared" ref="Z7:Z17" si="0">F7+H7+I7+J7+K7+Q7+R7+P7+M7+N7+T7+V7+X7+Y7</f>
        <v>225</v>
      </c>
      <c r="AA7" s="272"/>
      <c r="AB7" s="1"/>
    </row>
    <row r="8" spans="1:28" ht="12.75" hidden="1" customHeight="1" x14ac:dyDescent="0.2">
      <c r="A8" s="5">
        <v>2</v>
      </c>
      <c r="B8" s="273" t="s">
        <v>36</v>
      </c>
      <c r="C8" s="274">
        <v>0</v>
      </c>
      <c r="D8" s="275">
        <v>150</v>
      </c>
      <c r="E8" s="276">
        <v>250</v>
      </c>
      <c r="F8" s="274">
        <v>10</v>
      </c>
      <c r="G8" s="75"/>
      <c r="H8" s="277">
        <v>20</v>
      </c>
      <c r="I8" s="277">
        <v>10</v>
      </c>
      <c r="J8" s="277">
        <v>15</v>
      </c>
      <c r="K8" s="277">
        <v>12.5</v>
      </c>
      <c r="L8" s="75"/>
      <c r="M8" s="277">
        <v>15</v>
      </c>
      <c r="N8" s="277">
        <v>12.5</v>
      </c>
      <c r="O8" s="278"/>
      <c r="P8" s="277">
        <v>20</v>
      </c>
      <c r="Q8" s="277">
        <v>15</v>
      </c>
      <c r="R8" s="277">
        <v>10</v>
      </c>
      <c r="S8" s="75"/>
      <c r="T8" s="277">
        <v>20</v>
      </c>
      <c r="U8" s="277"/>
      <c r="V8" s="277">
        <v>5</v>
      </c>
      <c r="W8" s="277"/>
      <c r="X8" s="277">
        <v>5</v>
      </c>
      <c r="Y8" s="279">
        <v>12.5</v>
      </c>
      <c r="Z8" s="280">
        <f t="shared" si="0"/>
        <v>182.5</v>
      </c>
      <c r="AA8" s="272"/>
      <c r="AB8" s="1"/>
    </row>
    <row r="9" spans="1:28" ht="12.75" hidden="1" customHeight="1" x14ac:dyDescent="0.2">
      <c r="A9" s="5">
        <v>3</v>
      </c>
      <c r="B9" s="273" t="s">
        <v>32</v>
      </c>
      <c r="C9" s="274">
        <v>0</v>
      </c>
      <c r="D9" s="275">
        <v>75</v>
      </c>
      <c r="E9" s="276">
        <v>150</v>
      </c>
      <c r="F9" s="274">
        <v>7.5</v>
      </c>
      <c r="G9" s="75"/>
      <c r="H9" s="277">
        <v>15</v>
      </c>
      <c r="I9" s="277">
        <v>7.5</v>
      </c>
      <c r="J9" s="277">
        <v>12.5</v>
      </c>
      <c r="K9" s="277">
        <v>10</v>
      </c>
      <c r="L9" s="75"/>
      <c r="M9" s="277">
        <v>12.5</v>
      </c>
      <c r="N9" s="277">
        <v>10</v>
      </c>
      <c r="O9" s="75"/>
      <c r="P9" s="277">
        <v>15</v>
      </c>
      <c r="Q9" s="277">
        <v>12.5</v>
      </c>
      <c r="R9" s="277">
        <v>7.5</v>
      </c>
      <c r="S9" s="75"/>
      <c r="T9" s="277">
        <v>15</v>
      </c>
      <c r="U9" s="277"/>
      <c r="V9" s="277">
        <v>5</v>
      </c>
      <c r="W9" s="277"/>
      <c r="X9" s="277">
        <v>5</v>
      </c>
      <c r="Y9" s="279">
        <v>10</v>
      </c>
      <c r="Z9" s="280">
        <f t="shared" si="0"/>
        <v>145</v>
      </c>
      <c r="AA9" s="272"/>
      <c r="AB9" s="1"/>
    </row>
    <row r="10" spans="1:28" ht="12.75" hidden="1" customHeight="1" x14ac:dyDescent="0.2">
      <c r="A10" s="5">
        <v>4</v>
      </c>
      <c r="B10" s="273" t="s">
        <v>27</v>
      </c>
      <c r="C10" s="274">
        <v>0</v>
      </c>
      <c r="D10" s="275">
        <v>50</v>
      </c>
      <c r="E10" s="276">
        <v>100</v>
      </c>
      <c r="F10" s="274">
        <v>5</v>
      </c>
      <c r="G10" s="75"/>
      <c r="H10" s="277">
        <v>10</v>
      </c>
      <c r="I10" s="277">
        <v>5</v>
      </c>
      <c r="J10" s="277">
        <v>10</v>
      </c>
      <c r="K10" s="277">
        <v>7.5</v>
      </c>
      <c r="L10" s="75"/>
      <c r="M10" s="277">
        <v>10</v>
      </c>
      <c r="N10" s="277">
        <v>7.5</v>
      </c>
      <c r="O10" s="75"/>
      <c r="P10" s="277">
        <v>10</v>
      </c>
      <c r="Q10" s="277">
        <v>10</v>
      </c>
      <c r="R10" s="277">
        <v>5</v>
      </c>
      <c r="S10" s="75"/>
      <c r="T10" s="277">
        <v>10</v>
      </c>
      <c r="U10" s="277"/>
      <c r="V10" s="277">
        <v>5</v>
      </c>
      <c r="W10" s="277"/>
      <c r="X10" s="277">
        <v>5</v>
      </c>
      <c r="Y10" s="279">
        <v>7.5</v>
      </c>
      <c r="Z10" s="280">
        <f t="shared" si="0"/>
        <v>107.5</v>
      </c>
      <c r="AA10" s="272"/>
      <c r="AB10" s="1"/>
    </row>
    <row r="11" spans="1:28" ht="12.75" hidden="1" customHeight="1" x14ac:dyDescent="0.2">
      <c r="A11" s="5">
        <v>5</v>
      </c>
      <c r="B11" s="281" t="s">
        <v>24</v>
      </c>
      <c r="C11" s="282">
        <v>0</v>
      </c>
      <c r="D11" s="283">
        <v>10</v>
      </c>
      <c r="E11" s="284">
        <v>50</v>
      </c>
      <c r="F11" s="282">
        <v>2.5</v>
      </c>
      <c r="G11" s="75"/>
      <c r="H11" s="285">
        <v>5</v>
      </c>
      <c r="I11" s="285">
        <v>2.5</v>
      </c>
      <c r="J11" s="285">
        <v>5</v>
      </c>
      <c r="K11" s="285">
        <v>5</v>
      </c>
      <c r="L11" s="75"/>
      <c r="M11" s="285">
        <v>5</v>
      </c>
      <c r="N11" s="285">
        <v>5</v>
      </c>
      <c r="O11" s="75"/>
      <c r="P11" s="285">
        <v>5</v>
      </c>
      <c r="Q11" s="285">
        <v>5</v>
      </c>
      <c r="R11" s="285">
        <v>2.5</v>
      </c>
      <c r="S11" s="75"/>
      <c r="T11" s="285">
        <v>5</v>
      </c>
      <c r="U11" s="277"/>
      <c r="V11" s="285">
        <v>5</v>
      </c>
      <c r="W11" s="285"/>
      <c r="X11" s="285">
        <v>5</v>
      </c>
      <c r="Y11" s="286">
        <v>5</v>
      </c>
      <c r="Z11" s="287">
        <f t="shared" si="0"/>
        <v>62.5</v>
      </c>
      <c r="AA11" s="272"/>
      <c r="AB11" s="1"/>
    </row>
    <row r="12" spans="1:28" x14ac:dyDescent="0.2">
      <c r="A12" s="5">
        <v>6</v>
      </c>
      <c r="B12" s="288" t="s">
        <v>20</v>
      </c>
      <c r="C12" s="289">
        <v>0</v>
      </c>
      <c r="D12" s="290">
        <v>5</v>
      </c>
      <c r="E12" s="290">
        <v>25</v>
      </c>
      <c r="F12" s="289">
        <v>0.5</v>
      </c>
      <c r="G12" s="75">
        <f t="shared" ref="G12:G17" si="1">F12*4</f>
        <v>2</v>
      </c>
      <c r="H12" s="289">
        <v>2.5</v>
      </c>
      <c r="I12" s="289">
        <v>0.5</v>
      </c>
      <c r="J12" s="289">
        <v>2.5</v>
      </c>
      <c r="K12" s="289">
        <v>2.5</v>
      </c>
      <c r="L12" s="75">
        <f t="shared" ref="L12:L17" si="2">H12*3+I12*3+J12+K12*2</f>
        <v>16.5</v>
      </c>
      <c r="M12" s="289">
        <v>2.5</v>
      </c>
      <c r="N12" s="289">
        <v>2.5</v>
      </c>
      <c r="O12" s="75">
        <f t="shared" ref="O12:O17" si="3">M12+N12</f>
        <v>5</v>
      </c>
      <c r="P12" s="289">
        <v>2.5</v>
      </c>
      <c r="Q12" s="289">
        <v>2.5</v>
      </c>
      <c r="R12" s="289">
        <v>0.5</v>
      </c>
      <c r="S12" s="75">
        <f t="shared" ref="S12:S17" si="4">(P12+Q12+R12)*2</f>
        <v>11</v>
      </c>
      <c r="T12" s="289">
        <v>2.5</v>
      </c>
      <c r="U12" s="75">
        <f t="shared" ref="U12:U17" si="5">T12*5</f>
        <v>12.5</v>
      </c>
      <c r="V12" s="289">
        <v>2.5</v>
      </c>
      <c r="W12" s="75">
        <f t="shared" ref="W12:W17" si="6">V12*4</f>
        <v>10</v>
      </c>
      <c r="X12" s="289">
        <v>2.5</v>
      </c>
      <c r="Y12" s="291">
        <v>2.5</v>
      </c>
      <c r="Z12" s="292">
        <f t="shared" si="0"/>
        <v>29</v>
      </c>
      <c r="AA12" s="293">
        <f t="shared" ref="AA12:AA17" si="7">G12+L12+O12+S12+U12+W12+X12+Y12</f>
        <v>62</v>
      </c>
      <c r="AB12" s="1"/>
    </row>
    <row r="13" spans="1:28" x14ac:dyDescent="0.2">
      <c r="A13" s="5">
        <v>5</v>
      </c>
      <c r="B13" s="294" t="s">
        <v>24</v>
      </c>
      <c r="C13" s="295">
        <v>0</v>
      </c>
      <c r="D13" s="296">
        <v>10</v>
      </c>
      <c r="E13" s="297">
        <v>50</v>
      </c>
      <c r="F13" s="295">
        <v>2.5</v>
      </c>
      <c r="G13" s="75">
        <f t="shared" si="1"/>
        <v>10</v>
      </c>
      <c r="H13" s="298">
        <v>5</v>
      </c>
      <c r="I13" s="298">
        <v>2.5</v>
      </c>
      <c r="J13" s="298">
        <v>5</v>
      </c>
      <c r="K13" s="298">
        <v>5</v>
      </c>
      <c r="L13" s="75">
        <f t="shared" si="2"/>
        <v>37.5</v>
      </c>
      <c r="M13" s="298">
        <v>5</v>
      </c>
      <c r="N13" s="298">
        <v>5</v>
      </c>
      <c r="O13" s="75">
        <f t="shared" si="3"/>
        <v>10</v>
      </c>
      <c r="P13" s="298">
        <v>5</v>
      </c>
      <c r="Q13" s="298">
        <v>5</v>
      </c>
      <c r="R13" s="298">
        <v>2.5</v>
      </c>
      <c r="S13" s="75">
        <f t="shared" si="4"/>
        <v>25</v>
      </c>
      <c r="T13" s="298">
        <v>5</v>
      </c>
      <c r="U13" s="75">
        <f t="shared" si="5"/>
        <v>25</v>
      </c>
      <c r="V13" s="298">
        <v>5</v>
      </c>
      <c r="W13" s="75">
        <f t="shared" si="6"/>
        <v>20</v>
      </c>
      <c r="X13" s="298">
        <v>5</v>
      </c>
      <c r="Y13" s="299">
        <v>5</v>
      </c>
      <c r="Z13" s="300">
        <f t="shared" si="0"/>
        <v>62.5</v>
      </c>
      <c r="AA13" s="293">
        <f t="shared" si="7"/>
        <v>137.5</v>
      </c>
      <c r="AB13" s="1"/>
    </row>
    <row r="14" spans="1:28" x14ac:dyDescent="0.2">
      <c r="A14" s="5">
        <v>4</v>
      </c>
      <c r="B14" s="273" t="s">
        <v>27</v>
      </c>
      <c r="C14" s="274">
        <v>0</v>
      </c>
      <c r="D14" s="275">
        <v>50</v>
      </c>
      <c r="E14" s="276">
        <v>100</v>
      </c>
      <c r="F14" s="274">
        <v>5</v>
      </c>
      <c r="G14" s="75">
        <f t="shared" si="1"/>
        <v>20</v>
      </c>
      <c r="H14" s="277">
        <v>10</v>
      </c>
      <c r="I14" s="277">
        <v>5</v>
      </c>
      <c r="J14" s="277">
        <v>10</v>
      </c>
      <c r="K14" s="277">
        <v>7.5</v>
      </c>
      <c r="L14" s="75">
        <f t="shared" si="2"/>
        <v>70</v>
      </c>
      <c r="M14" s="277">
        <v>10</v>
      </c>
      <c r="N14" s="277">
        <v>7.5</v>
      </c>
      <c r="O14" s="75">
        <f t="shared" si="3"/>
        <v>17.5</v>
      </c>
      <c r="P14" s="277">
        <v>10</v>
      </c>
      <c r="Q14" s="277">
        <v>10</v>
      </c>
      <c r="R14" s="277">
        <v>5</v>
      </c>
      <c r="S14" s="75">
        <f t="shared" si="4"/>
        <v>50</v>
      </c>
      <c r="T14" s="277">
        <v>10</v>
      </c>
      <c r="U14" s="75">
        <f t="shared" si="5"/>
        <v>50</v>
      </c>
      <c r="V14" s="277">
        <v>5</v>
      </c>
      <c r="W14" s="75">
        <f t="shared" si="6"/>
        <v>20</v>
      </c>
      <c r="X14" s="277">
        <v>5</v>
      </c>
      <c r="Y14" s="279">
        <v>7.5</v>
      </c>
      <c r="Z14" s="301">
        <f t="shared" si="0"/>
        <v>107.5</v>
      </c>
      <c r="AA14" s="293">
        <f t="shared" si="7"/>
        <v>240</v>
      </c>
      <c r="AB14" s="1"/>
    </row>
    <row r="15" spans="1:28" x14ac:dyDescent="0.2">
      <c r="A15" s="5">
        <v>3</v>
      </c>
      <c r="B15" s="273" t="s">
        <v>32</v>
      </c>
      <c r="C15" s="274">
        <v>0</v>
      </c>
      <c r="D15" s="275">
        <v>75</v>
      </c>
      <c r="E15" s="276">
        <v>150</v>
      </c>
      <c r="F15" s="274">
        <v>7.5</v>
      </c>
      <c r="G15" s="75">
        <f t="shared" si="1"/>
        <v>30</v>
      </c>
      <c r="H15" s="277">
        <v>15</v>
      </c>
      <c r="I15" s="277">
        <v>7.5</v>
      </c>
      <c r="J15" s="277">
        <v>12.5</v>
      </c>
      <c r="K15" s="277">
        <v>10</v>
      </c>
      <c r="L15" s="75">
        <f t="shared" si="2"/>
        <v>100</v>
      </c>
      <c r="M15" s="277">
        <v>12.5</v>
      </c>
      <c r="N15" s="277">
        <v>10</v>
      </c>
      <c r="O15" s="75">
        <f t="shared" si="3"/>
        <v>22.5</v>
      </c>
      <c r="P15" s="277">
        <v>15</v>
      </c>
      <c r="Q15" s="277">
        <v>12.5</v>
      </c>
      <c r="R15" s="277">
        <v>7.5</v>
      </c>
      <c r="S15" s="75">
        <f t="shared" si="4"/>
        <v>70</v>
      </c>
      <c r="T15" s="277">
        <v>15</v>
      </c>
      <c r="U15" s="75">
        <f t="shared" si="5"/>
        <v>75</v>
      </c>
      <c r="V15" s="277">
        <v>5</v>
      </c>
      <c r="W15" s="75">
        <f t="shared" si="6"/>
        <v>20</v>
      </c>
      <c r="X15" s="277">
        <v>5</v>
      </c>
      <c r="Y15" s="279">
        <v>10</v>
      </c>
      <c r="Z15" s="301">
        <f t="shared" si="0"/>
        <v>145</v>
      </c>
      <c r="AA15" s="293">
        <f t="shared" si="7"/>
        <v>332.5</v>
      </c>
      <c r="AB15" s="1"/>
    </row>
    <row r="16" spans="1:28" x14ac:dyDescent="0.2">
      <c r="A16" s="5">
        <v>2</v>
      </c>
      <c r="B16" s="273" t="s">
        <v>36</v>
      </c>
      <c r="C16" s="274">
        <v>0</v>
      </c>
      <c r="D16" s="275">
        <v>150</v>
      </c>
      <c r="E16" s="276">
        <v>250</v>
      </c>
      <c r="F16" s="274">
        <v>10</v>
      </c>
      <c r="G16" s="75">
        <f t="shared" si="1"/>
        <v>40</v>
      </c>
      <c r="H16" s="277">
        <v>20</v>
      </c>
      <c r="I16" s="277">
        <v>10</v>
      </c>
      <c r="J16" s="277">
        <v>15</v>
      </c>
      <c r="K16" s="277">
        <v>12.5</v>
      </c>
      <c r="L16" s="75">
        <f t="shared" si="2"/>
        <v>130</v>
      </c>
      <c r="M16" s="277">
        <v>15</v>
      </c>
      <c r="N16" s="277">
        <v>12.5</v>
      </c>
      <c r="O16" s="75">
        <f t="shared" si="3"/>
        <v>27.5</v>
      </c>
      <c r="P16" s="277">
        <v>20</v>
      </c>
      <c r="Q16" s="277">
        <v>15</v>
      </c>
      <c r="R16" s="277">
        <v>10</v>
      </c>
      <c r="S16" s="75">
        <f t="shared" si="4"/>
        <v>90</v>
      </c>
      <c r="T16" s="277">
        <v>20</v>
      </c>
      <c r="U16" s="75">
        <f t="shared" si="5"/>
        <v>100</v>
      </c>
      <c r="V16" s="277">
        <v>5</v>
      </c>
      <c r="W16" s="75">
        <f t="shared" si="6"/>
        <v>20</v>
      </c>
      <c r="X16" s="277">
        <v>5</v>
      </c>
      <c r="Y16" s="279">
        <v>12.5</v>
      </c>
      <c r="Z16" s="301">
        <f t="shared" si="0"/>
        <v>182.5</v>
      </c>
      <c r="AA16" s="293">
        <f t="shared" si="7"/>
        <v>425</v>
      </c>
      <c r="AB16" s="1"/>
    </row>
    <row r="17" spans="1:28" x14ac:dyDescent="0.2">
      <c r="A17" s="5">
        <v>1</v>
      </c>
      <c r="B17" s="302" t="s">
        <v>38</v>
      </c>
      <c r="C17" s="303">
        <v>0</v>
      </c>
      <c r="D17" s="304">
        <v>250</v>
      </c>
      <c r="E17" s="305">
        <v>350</v>
      </c>
      <c r="F17" s="303">
        <v>12.5</v>
      </c>
      <c r="G17" s="306">
        <f t="shared" si="1"/>
        <v>50</v>
      </c>
      <c r="H17" s="307">
        <v>25</v>
      </c>
      <c r="I17" s="308">
        <v>12.5</v>
      </c>
      <c r="J17" s="307">
        <v>17.5</v>
      </c>
      <c r="K17" s="307">
        <v>15</v>
      </c>
      <c r="L17" s="306">
        <f t="shared" si="2"/>
        <v>160</v>
      </c>
      <c r="M17" s="307">
        <v>17.5</v>
      </c>
      <c r="N17" s="307">
        <v>15</v>
      </c>
      <c r="O17" s="306">
        <f t="shared" si="3"/>
        <v>32.5</v>
      </c>
      <c r="P17" s="307">
        <v>25</v>
      </c>
      <c r="Q17" s="307">
        <v>17.5</v>
      </c>
      <c r="R17" s="307">
        <v>12.5</v>
      </c>
      <c r="S17" s="306">
        <f t="shared" si="4"/>
        <v>110</v>
      </c>
      <c r="T17" s="309">
        <v>25</v>
      </c>
      <c r="U17" s="306">
        <f t="shared" si="5"/>
        <v>125</v>
      </c>
      <c r="V17" s="307">
        <v>7.5</v>
      </c>
      <c r="W17" s="306">
        <f t="shared" si="6"/>
        <v>30</v>
      </c>
      <c r="X17" s="307">
        <v>7.5</v>
      </c>
      <c r="Y17" s="310">
        <v>15</v>
      </c>
      <c r="Z17" s="311">
        <f t="shared" si="0"/>
        <v>225</v>
      </c>
      <c r="AA17" s="312">
        <f t="shared" si="7"/>
        <v>530</v>
      </c>
      <c r="AB17" s="1"/>
    </row>
    <row r="18" spans="1:28" x14ac:dyDescent="0.2">
      <c r="A18" s="5">
        <v>7</v>
      </c>
      <c r="B18" s="376" t="s">
        <v>50</v>
      </c>
      <c r="C18" s="329"/>
      <c r="D18" s="329"/>
      <c r="E18" s="329"/>
      <c r="F18" s="329"/>
      <c r="G18" s="329"/>
      <c r="H18" s="329"/>
      <c r="I18" s="329"/>
      <c r="J18" s="3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1"/>
      <c r="B19" s="3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86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86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86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86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86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86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86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86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86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86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86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86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86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86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86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86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86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86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86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86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86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86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86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86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86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86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86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86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86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86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86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86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86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86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86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86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86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86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86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86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86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86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86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86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86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86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86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86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86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86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86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86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86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86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86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86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86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86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86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86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86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86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86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86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86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86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86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86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86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86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86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86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86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86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86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86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86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86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86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86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86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86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86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86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86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86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86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86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86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86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86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86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86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86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86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86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86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86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86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86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86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86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86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86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86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86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86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86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86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86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86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86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86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86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86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86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86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86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86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86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86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86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86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86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86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86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86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86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86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86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86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86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86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86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86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86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86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86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86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86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86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86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86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86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86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86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86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86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86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86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86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86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86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86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86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86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86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86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86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86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86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86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86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86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86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86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86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86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86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86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86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86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86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86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86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86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86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86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86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86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86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86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86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86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86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86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86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86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86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86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86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86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86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86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86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86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86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86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86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86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86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86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86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86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86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86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86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86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86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86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86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86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86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86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86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86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86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86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86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86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86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86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86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86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86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86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86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86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86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86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86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86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86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86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86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86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86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86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86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86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86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86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86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86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86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86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86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86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86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86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86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86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86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86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86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86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86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86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86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86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86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86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86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86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86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86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86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86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86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86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86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86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86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86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86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86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86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86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86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86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86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86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86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86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86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86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86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86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86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86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86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86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86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86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86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86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86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86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86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86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86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86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86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86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86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86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86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86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86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86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86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86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86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86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86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86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86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86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86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86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86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86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86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86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86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86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86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86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86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86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86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86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86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86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86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86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86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86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86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86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86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86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86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86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86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86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86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86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86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86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86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86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86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86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86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86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86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86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86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86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86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86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86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86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86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86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86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86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86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86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86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86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86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86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86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86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86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86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86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86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86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86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86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86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86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86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86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86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86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86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86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86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86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86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86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86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86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86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86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86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86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86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86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86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86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86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86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86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86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86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86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86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86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86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86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86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86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86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86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86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86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86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86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86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86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86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86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86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86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86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86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86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86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86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86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86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86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86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86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86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86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86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86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86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86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86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86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86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86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86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86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86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86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86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86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86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86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86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86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86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86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86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86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86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86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86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86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86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86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86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86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86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86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86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86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86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86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86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86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86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86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86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86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86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86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86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86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86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86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86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86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86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86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86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86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86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86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86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86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86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86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86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86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86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86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86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86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86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86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86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86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86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86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86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86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86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86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86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86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86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86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86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86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86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86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86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86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86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86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86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86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86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86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86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86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86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86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86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86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86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86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86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86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86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86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86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86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86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86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86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86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86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86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86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86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86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86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86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86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86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86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86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86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86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86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86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86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86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86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86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86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86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86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86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86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86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86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86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86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86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86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86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86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5">
    <mergeCell ref="B18:J18"/>
    <mergeCell ref="U4:U5"/>
    <mergeCell ref="V4:V5"/>
    <mergeCell ref="W4:W5"/>
    <mergeCell ref="X4:X5"/>
    <mergeCell ref="B3:B6"/>
    <mergeCell ref="C5:C6"/>
    <mergeCell ref="D5:D6"/>
    <mergeCell ref="E5:E6"/>
    <mergeCell ref="G4:G5"/>
    <mergeCell ref="H4:K5"/>
    <mergeCell ref="B1:AA1"/>
    <mergeCell ref="C3:E4"/>
    <mergeCell ref="F3:Y3"/>
    <mergeCell ref="Z3:Z6"/>
    <mergeCell ref="AA3:AA6"/>
    <mergeCell ref="F4:F5"/>
    <mergeCell ref="Y4:Y5"/>
    <mergeCell ref="L4:L5"/>
    <mergeCell ref="M4:N5"/>
    <mergeCell ref="O4:O5"/>
    <mergeCell ref="P4:R5"/>
    <mergeCell ref="O6:O7"/>
    <mergeCell ref="S4:S5"/>
    <mergeCell ref="T4:T5"/>
  </mergeCells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0"/>
  <sheetViews>
    <sheetView workbookViewId="0"/>
  </sheetViews>
  <sheetFormatPr baseColWidth="10" defaultColWidth="12.6640625" defaultRowHeight="15" customHeight="1" x14ac:dyDescent="0.15"/>
  <cols>
    <col min="1" max="1" width="2.5" customWidth="1"/>
    <col min="2" max="2" width="15.5" customWidth="1"/>
    <col min="3" max="3" width="5.6640625" customWidth="1"/>
    <col min="4" max="4" width="17.83203125" customWidth="1"/>
    <col min="5" max="5" width="6.5" customWidth="1"/>
    <col min="6" max="6" width="19.83203125" customWidth="1"/>
    <col min="7" max="7" width="7" customWidth="1"/>
    <col min="8" max="8" width="7.6640625" customWidth="1"/>
    <col min="9" max="9" width="9.1640625" customWidth="1"/>
    <col min="10" max="10" width="5.6640625" customWidth="1"/>
    <col min="11" max="11" width="13.5" customWidth="1"/>
    <col min="12" max="12" width="10.1640625" customWidth="1"/>
    <col min="13" max="13" width="8.1640625" customWidth="1"/>
    <col min="14" max="14" width="10" customWidth="1"/>
    <col min="15" max="15" width="12.6640625" customWidth="1"/>
    <col min="16" max="16" width="10.6640625" customWidth="1"/>
    <col min="17" max="17" width="12.83203125" customWidth="1"/>
    <col min="18" max="18" width="11.6640625" customWidth="1"/>
    <col min="19" max="19" width="11.33203125" customWidth="1"/>
    <col min="20" max="20" width="10.83203125" customWidth="1"/>
    <col min="21" max="21" width="12" customWidth="1"/>
    <col min="22" max="22" width="11.33203125" customWidth="1"/>
    <col min="23" max="23" width="10" customWidth="1"/>
    <col min="24" max="24" width="7.1640625" customWidth="1"/>
    <col min="25" max="25" width="6.6640625" customWidth="1"/>
    <col min="26" max="26" width="6" customWidth="1"/>
    <col min="27" max="27" width="5.5" customWidth="1"/>
  </cols>
  <sheetData>
    <row r="1" spans="1:27" x14ac:dyDescent="0.2">
      <c r="A1" s="1"/>
      <c r="B1" s="353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2"/>
      <c r="X1" s="1"/>
      <c r="Y1" s="1"/>
      <c r="Z1" s="1"/>
      <c r="AA1" s="1"/>
    </row>
    <row r="2" spans="1:27" ht="35.25" customHeight="1" x14ac:dyDescent="0.2">
      <c r="A2" s="1">
        <v>1</v>
      </c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89" t="s">
        <v>1</v>
      </c>
      <c r="Q2" s="321"/>
      <c r="R2" s="321"/>
      <c r="S2" s="321"/>
      <c r="T2" s="321"/>
      <c r="U2" s="321"/>
      <c r="V2" s="321"/>
      <c r="W2" s="1"/>
      <c r="X2" s="1"/>
      <c r="Y2" s="1"/>
      <c r="Z2" s="1"/>
      <c r="AA2" s="1"/>
    </row>
    <row r="3" spans="1:27" ht="18" customHeight="1" x14ac:dyDescent="0.2">
      <c r="A3" s="1"/>
      <c r="B3" s="390" t="s">
        <v>2</v>
      </c>
      <c r="C3" s="391" t="s">
        <v>3</v>
      </c>
      <c r="D3" s="392" t="s">
        <v>417</v>
      </c>
      <c r="E3" s="391" t="s">
        <v>3</v>
      </c>
      <c r="F3" s="390" t="s">
        <v>4</v>
      </c>
      <c r="G3" s="391" t="s">
        <v>3</v>
      </c>
      <c r="H3" s="386" t="s">
        <v>5</v>
      </c>
      <c r="I3" s="383" t="s">
        <v>6</v>
      </c>
      <c r="J3" s="341"/>
      <c r="K3" s="384" t="s">
        <v>7</v>
      </c>
      <c r="L3" s="385" t="s">
        <v>8</v>
      </c>
      <c r="M3" s="386" t="s">
        <v>9</v>
      </c>
      <c r="N3" s="386" t="s">
        <v>10</v>
      </c>
      <c r="O3" s="393"/>
      <c r="P3" s="382" t="s">
        <v>11</v>
      </c>
      <c r="Q3" s="382" t="s">
        <v>12</v>
      </c>
      <c r="R3" s="382" t="s">
        <v>13</v>
      </c>
      <c r="S3" s="382" t="s">
        <v>14</v>
      </c>
      <c r="T3" s="387" t="s">
        <v>418</v>
      </c>
      <c r="U3" s="382" t="s">
        <v>15</v>
      </c>
      <c r="V3" s="387" t="s">
        <v>419</v>
      </c>
      <c r="W3" s="1"/>
      <c r="X3" s="1"/>
      <c r="Y3" s="1"/>
      <c r="Z3" s="1"/>
      <c r="AA3" s="1"/>
    </row>
    <row r="4" spans="1:27" ht="48.75" customHeight="1" x14ac:dyDescent="0.2">
      <c r="A4" s="1"/>
      <c r="B4" s="324"/>
      <c r="C4" s="324"/>
      <c r="D4" s="324"/>
      <c r="E4" s="324"/>
      <c r="F4" s="324"/>
      <c r="G4" s="324"/>
      <c r="H4" s="324"/>
      <c r="I4" s="374"/>
      <c r="J4" s="343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1"/>
      <c r="X4" s="1"/>
      <c r="Y4" s="1"/>
      <c r="Z4" s="1"/>
      <c r="AA4" s="1"/>
    </row>
    <row r="5" spans="1:27" ht="41.25" customHeight="1" x14ac:dyDescent="0.2">
      <c r="A5" s="1"/>
      <c r="B5" s="325"/>
      <c r="C5" s="325"/>
      <c r="D5" s="325"/>
      <c r="E5" s="325"/>
      <c r="F5" s="325"/>
      <c r="G5" s="325"/>
      <c r="H5" s="325"/>
      <c r="I5" s="4" t="s">
        <v>16</v>
      </c>
      <c r="J5" s="4" t="s">
        <v>17</v>
      </c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254" t="s">
        <v>420</v>
      </c>
      <c r="X5" s="1"/>
      <c r="Y5" s="1"/>
      <c r="Z5" s="1"/>
      <c r="AA5" s="1"/>
    </row>
    <row r="6" spans="1:27" ht="14.25" customHeight="1" x14ac:dyDescent="0.2">
      <c r="A6" s="5">
        <v>1</v>
      </c>
      <c r="B6" s="6" t="s">
        <v>18</v>
      </c>
      <c r="C6" s="7">
        <v>25</v>
      </c>
      <c r="D6" s="8" t="s">
        <v>19</v>
      </c>
      <c r="E6" s="7">
        <v>20</v>
      </c>
      <c r="F6" s="8" t="s">
        <v>20</v>
      </c>
      <c r="G6" s="9">
        <v>10</v>
      </c>
      <c r="H6" s="10">
        <f t="shared" ref="H6:H8" si="0">C6+E6+G6</f>
        <v>55</v>
      </c>
      <c r="I6" s="11">
        <v>5</v>
      </c>
      <c r="J6" s="12">
        <v>25</v>
      </c>
      <c r="K6" s="13">
        <v>29</v>
      </c>
      <c r="L6" s="14">
        <f t="shared" ref="L6:L13" si="1">H6+I6+K6</f>
        <v>89</v>
      </c>
      <c r="M6" s="15">
        <v>183.9</v>
      </c>
      <c r="N6" s="15">
        <v>4</v>
      </c>
      <c r="O6" s="394" t="s">
        <v>421</v>
      </c>
      <c r="P6" s="16">
        <v>100</v>
      </c>
      <c r="Q6" s="17">
        <f t="shared" ref="Q6:Q13" si="2">L6*M6*N6</f>
        <v>65468.4</v>
      </c>
      <c r="R6" s="18">
        <f t="shared" ref="R6:R13" si="3">Q6/P6</f>
        <v>654.68399999999997</v>
      </c>
      <c r="S6" s="19">
        <v>8.5000000000000006E-2</v>
      </c>
      <c r="T6" s="20">
        <f t="shared" ref="T6:T13" si="4">Q6*S6</f>
        <v>5564.8140000000003</v>
      </c>
      <c r="U6" s="19">
        <v>8.5000000000000006E-2</v>
      </c>
      <c r="V6" s="20">
        <f t="shared" ref="V6:V13" si="5">Q6*U6</f>
        <v>5564.8140000000003</v>
      </c>
      <c r="W6" s="1"/>
      <c r="X6" s="1"/>
      <c r="Y6" s="1"/>
      <c r="Z6" s="1"/>
      <c r="AA6" s="1"/>
    </row>
    <row r="7" spans="1:27" x14ac:dyDescent="0.2">
      <c r="A7" s="5">
        <v>2</v>
      </c>
      <c r="B7" s="6" t="s">
        <v>22</v>
      </c>
      <c r="C7" s="7">
        <v>30</v>
      </c>
      <c r="D7" s="6" t="s">
        <v>23</v>
      </c>
      <c r="E7" s="7">
        <v>30</v>
      </c>
      <c r="F7" s="6" t="s">
        <v>24</v>
      </c>
      <c r="G7" s="9">
        <v>20</v>
      </c>
      <c r="H7" s="10">
        <f t="shared" si="0"/>
        <v>80</v>
      </c>
      <c r="I7" s="11">
        <v>10</v>
      </c>
      <c r="J7" s="12">
        <v>50</v>
      </c>
      <c r="K7" s="13">
        <v>62.5</v>
      </c>
      <c r="L7" s="14">
        <f t="shared" si="1"/>
        <v>152.5</v>
      </c>
      <c r="M7" s="15">
        <v>183.9</v>
      </c>
      <c r="N7" s="15">
        <v>4</v>
      </c>
      <c r="O7" s="324"/>
      <c r="P7" s="16">
        <v>250</v>
      </c>
      <c r="Q7" s="17">
        <f t="shared" si="2"/>
        <v>112179</v>
      </c>
      <c r="R7" s="18">
        <f t="shared" si="3"/>
        <v>448.71600000000001</v>
      </c>
      <c r="S7" s="19">
        <v>7.4999999999999997E-2</v>
      </c>
      <c r="T7" s="20">
        <f t="shared" si="4"/>
        <v>8413.4249999999993</v>
      </c>
      <c r="U7" s="19">
        <v>7.4999999999999997E-2</v>
      </c>
      <c r="V7" s="20">
        <f t="shared" si="5"/>
        <v>8413.4249999999993</v>
      </c>
      <c r="W7" s="1"/>
      <c r="X7" s="1"/>
      <c r="Y7" s="1"/>
      <c r="Z7" s="1"/>
      <c r="AA7" s="1"/>
    </row>
    <row r="8" spans="1:27" x14ac:dyDescent="0.2">
      <c r="A8" s="5">
        <v>3</v>
      </c>
      <c r="B8" s="6" t="s">
        <v>25</v>
      </c>
      <c r="C8" s="7">
        <v>40</v>
      </c>
      <c r="D8" s="6" t="s">
        <v>26</v>
      </c>
      <c r="E8" s="7">
        <v>40</v>
      </c>
      <c r="F8" s="6" t="s">
        <v>27</v>
      </c>
      <c r="G8" s="9">
        <v>50</v>
      </c>
      <c r="H8" s="10">
        <f t="shared" si="0"/>
        <v>130</v>
      </c>
      <c r="I8" s="11">
        <v>50</v>
      </c>
      <c r="J8" s="12">
        <v>100</v>
      </c>
      <c r="K8" s="21">
        <v>107.5</v>
      </c>
      <c r="L8" s="14">
        <f t="shared" si="1"/>
        <v>287.5</v>
      </c>
      <c r="M8" s="15">
        <v>183.9</v>
      </c>
      <c r="N8" s="15">
        <v>4</v>
      </c>
      <c r="O8" s="324"/>
      <c r="P8" s="16">
        <v>500</v>
      </c>
      <c r="Q8" s="17">
        <f t="shared" si="2"/>
        <v>211485</v>
      </c>
      <c r="R8" s="18">
        <f t="shared" si="3"/>
        <v>422.97</v>
      </c>
      <c r="S8" s="19">
        <v>6.5000000000000002E-2</v>
      </c>
      <c r="T8" s="20">
        <f t="shared" si="4"/>
        <v>13746.525</v>
      </c>
      <c r="U8" s="19">
        <v>6.5000000000000002E-2</v>
      </c>
      <c r="V8" s="20">
        <f t="shared" si="5"/>
        <v>13746.525</v>
      </c>
      <c r="W8" s="1"/>
      <c r="X8" s="1"/>
      <c r="Y8" s="1"/>
      <c r="Z8" s="1"/>
      <c r="AA8" s="1"/>
    </row>
    <row r="9" spans="1:27" x14ac:dyDescent="0.2">
      <c r="A9" s="22">
        <v>4</v>
      </c>
      <c r="B9" s="8" t="s">
        <v>28</v>
      </c>
      <c r="C9" s="7">
        <v>50</v>
      </c>
      <c r="D9" s="8" t="s">
        <v>29</v>
      </c>
      <c r="E9" s="7">
        <v>50</v>
      </c>
      <c r="F9" s="8" t="s">
        <v>27</v>
      </c>
      <c r="G9" s="9">
        <v>50</v>
      </c>
      <c r="H9" s="10">
        <f>C9+E10+G9</f>
        <v>175</v>
      </c>
      <c r="I9" s="11">
        <v>50</v>
      </c>
      <c r="J9" s="12">
        <v>100</v>
      </c>
      <c r="K9" s="21">
        <v>107.5</v>
      </c>
      <c r="L9" s="23">
        <f t="shared" si="1"/>
        <v>332.5</v>
      </c>
      <c r="M9" s="15">
        <v>183.9</v>
      </c>
      <c r="N9" s="15">
        <v>4</v>
      </c>
      <c r="O9" s="324"/>
      <c r="P9" s="16">
        <v>1000</v>
      </c>
      <c r="Q9" s="17">
        <f t="shared" si="2"/>
        <v>244587</v>
      </c>
      <c r="R9" s="18">
        <f t="shared" si="3"/>
        <v>244.58699999999999</v>
      </c>
      <c r="S9" s="19">
        <v>0.05</v>
      </c>
      <c r="T9" s="20">
        <f t="shared" si="4"/>
        <v>12229.35</v>
      </c>
      <c r="U9" s="19">
        <v>0.05</v>
      </c>
      <c r="V9" s="20">
        <f t="shared" si="5"/>
        <v>12229.35</v>
      </c>
      <c r="W9" s="1"/>
      <c r="X9" s="1"/>
      <c r="Y9" s="1"/>
      <c r="Z9" s="1"/>
      <c r="AA9" s="1"/>
    </row>
    <row r="10" spans="1:27" x14ac:dyDescent="0.2">
      <c r="A10" s="5">
        <v>5</v>
      </c>
      <c r="B10" s="24" t="s">
        <v>30</v>
      </c>
      <c r="C10" s="25">
        <v>75</v>
      </c>
      <c r="D10" s="24" t="s">
        <v>31</v>
      </c>
      <c r="E10" s="25">
        <v>75</v>
      </c>
      <c r="F10" s="24" t="s">
        <v>32</v>
      </c>
      <c r="G10" s="26">
        <v>100</v>
      </c>
      <c r="H10" s="27">
        <f t="shared" ref="H10:H12" si="6">C10+E10+G10</f>
        <v>250</v>
      </c>
      <c r="I10" s="28">
        <v>75</v>
      </c>
      <c r="J10" s="12">
        <v>150</v>
      </c>
      <c r="K10" s="29">
        <v>145</v>
      </c>
      <c r="L10" s="30">
        <f t="shared" si="1"/>
        <v>470</v>
      </c>
      <c r="M10" s="43">
        <v>183.9</v>
      </c>
      <c r="N10" s="43">
        <v>4</v>
      </c>
      <c r="O10" s="324"/>
      <c r="P10" s="31">
        <v>2000</v>
      </c>
      <c r="Q10" s="32">
        <f t="shared" si="2"/>
        <v>345732</v>
      </c>
      <c r="R10" s="33">
        <f t="shared" si="3"/>
        <v>172.86600000000001</v>
      </c>
      <c r="S10" s="34">
        <v>0.05</v>
      </c>
      <c r="T10" s="35">
        <f t="shared" si="4"/>
        <v>17286.600000000002</v>
      </c>
      <c r="U10" s="34">
        <v>0.05</v>
      </c>
      <c r="V10" s="35">
        <f t="shared" si="5"/>
        <v>17286.600000000002</v>
      </c>
      <c r="W10" s="314">
        <f>Q10+T10+V10</f>
        <v>380305.19999999995</v>
      </c>
      <c r="X10" s="1"/>
      <c r="Y10" s="1"/>
      <c r="Z10" s="1"/>
      <c r="AA10" s="1"/>
    </row>
    <row r="11" spans="1:27" x14ac:dyDescent="0.2">
      <c r="A11" s="5">
        <v>6</v>
      </c>
      <c r="B11" s="6" t="s">
        <v>33</v>
      </c>
      <c r="C11" s="7">
        <v>125</v>
      </c>
      <c r="D11" s="6" t="s">
        <v>34</v>
      </c>
      <c r="E11" s="7">
        <v>150</v>
      </c>
      <c r="F11" s="6" t="s">
        <v>32</v>
      </c>
      <c r="G11" s="9">
        <v>100</v>
      </c>
      <c r="H11" s="10">
        <f t="shared" si="6"/>
        <v>375</v>
      </c>
      <c r="I11" s="11">
        <v>75</v>
      </c>
      <c r="J11" s="12">
        <v>150</v>
      </c>
      <c r="K11" s="21">
        <v>145</v>
      </c>
      <c r="L11" s="14">
        <f t="shared" si="1"/>
        <v>595</v>
      </c>
      <c r="M11" s="15">
        <v>183.9</v>
      </c>
      <c r="N11" s="15">
        <v>4</v>
      </c>
      <c r="O11" s="324"/>
      <c r="P11" s="16">
        <v>5000</v>
      </c>
      <c r="Q11" s="17">
        <f t="shared" si="2"/>
        <v>437682</v>
      </c>
      <c r="R11" s="18">
        <f t="shared" si="3"/>
        <v>87.5364</v>
      </c>
      <c r="S11" s="19">
        <v>0.05</v>
      </c>
      <c r="T11" s="20">
        <f t="shared" si="4"/>
        <v>21884.100000000002</v>
      </c>
      <c r="U11" s="19">
        <v>0.05</v>
      </c>
      <c r="V11" s="20">
        <f t="shared" si="5"/>
        <v>21884.100000000002</v>
      </c>
      <c r="W11" s="1"/>
      <c r="X11" s="1"/>
      <c r="Y11" s="1"/>
      <c r="Z11" s="1"/>
      <c r="AA11" s="1"/>
    </row>
    <row r="12" spans="1:27" x14ac:dyDescent="0.2">
      <c r="A12" s="5">
        <v>7</v>
      </c>
      <c r="B12" s="6" t="s">
        <v>26</v>
      </c>
      <c r="C12" s="7">
        <v>200</v>
      </c>
      <c r="D12" s="6" t="s">
        <v>35</v>
      </c>
      <c r="E12" s="7">
        <v>450</v>
      </c>
      <c r="F12" s="6" t="s">
        <v>36</v>
      </c>
      <c r="G12" s="9">
        <v>400</v>
      </c>
      <c r="H12" s="10">
        <f t="shared" si="6"/>
        <v>1050</v>
      </c>
      <c r="I12" s="11">
        <v>150</v>
      </c>
      <c r="J12" s="12">
        <v>250</v>
      </c>
      <c r="K12" s="21">
        <v>182.5</v>
      </c>
      <c r="L12" s="14">
        <f t="shared" si="1"/>
        <v>1382.5</v>
      </c>
      <c r="M12" s="15">
        <v>183.9</v>
      </c>
      <c r="N12" s="15">
        <v>4</v>
      </c>
      <c r="O12" s="324"/>
      <c r="P12" s="16">
        <v>8000</v>
      </c>
      <c r="Q12" s="17">
        <f t="shared" si="2"/>
        <v>1016967</v>
      </c>
      <c r="R12" s="18">
        <f t="shared" si="3"/>
        <v>127.120875</v>
      </c>
      <c r="S12" s="19">
        <v>0.05</v>
      </c>
      <c r="T12" s="20">
        <f t="shared" si="4"/>
        <v>50848.350000000006</v>
      </c>
      <c r="U12" s="19">
        <v>0.05</v>
      </c>
      <c r="V12" s="20">
        <f t="shared" si="5"/>
        <v>50848.350000000006</v>
      </c>
      <c r="W12" s="1"/>
      <c r="X12" s="1"/>
      <c r="Y12" s="1"/>
      <c r="Z12" s="1"/>
      <c r="AA12" s="1"/>
    </row>
    <row r="13" spans="1:27" x14ac:dyDescent="0.2">
      <c r="A13" s="5">
        <v>8</v>
      </c>
      <c r="B13" s="6"/>
      <c r="C13" s="7"/>
      <c r="D13" s="6" t="s">
        <v>37</v>
      </c>
      <c r="E13" s="7">
        <v>1750</v>
      </c>
      <c r="F13" s="6" t="s">
        <v>38</v>
      </c>
      <c r="G13" s="9">
        <v>1000</v>
      </c>
      <c r="H13" s="10">
        <f>C12+E13+G13</f>
        <v>2950</v>
      </c>
      <c r="I13" s="11">
        <v>250</v>
      </c>
      <c r="J13" s="12">
        <v>350</v>
      </c>
      <c r="K13" s="21">
        <v>225</v>
      </c>
      <c r="L13" s="14">
        <f t="shared" si="1"/>
        <v>3425</v>
      </c>
      <c r="M13" s="15">
        <v>183.9</v>
      </c>
      <c r="N13" s="15">
        <v>4</v>
      </c>
      <c r="O13" s="325"/>
      <c r="P13" s="16">
        <v>10000</v>
      </c>
      <c r="Q13" s="17">
        <f t="shared" si="2"/>
        <v>2519430</v>
      </c>
      <c r="R13" s="18">
        <f t="shared" si="3"/>
        <v>251.94300000000001</v>
      </c>
      <c r="S13" s="19">
        <v>3.5000000000000003E-2</v>
      </c>
      <c r="T13" s="20">
        <f t="shared" si="4"/>
        <v>88180.05</v>
      </c>
      <c r="U13" s="19">
        <v>3.5000000000000003E-2</v>
      </c>
      <c r="V13" s="20">
        <f t="shared" si="5"/>
        <v>88180.05</v>
      </c>
      <c r="W13" s="1"/>
      <c r="X13" s="1"/>
      <c r="Y13" s="1"/>
      <c r="Z13" s="1"/>
      <c r="AA13" s="1"/>
    </row>
    <row r="14" spans="1:27" x14ac:dyDescent="0.2">
      <c r="A14" s="5"/>
      <c r="B14" s="36"/>
      <c r="C14" s="37"/>
      <c r="D14" s="36"/>
      <c r="E14" s="37"/>
      <c r="F14" s="37"/>
      <c r="G14" s="37"/>
      <c r="H14" s="37"/>
      <c r="I14" s="37"/>
      <c r="J14" s="37"/>
      <c r="K14" s="37"/>
      <c r="L14" s="36"/>
      <c r="M14" s="3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5"/>
      <c r="B15" s="36"/>
      <c r="C15" s="37"/>
      <c r="D15" s="36"/>
      <c r="E15" s="37"/>
      <c r="F15" s="37"/>
      <c r="G15" s="37"/>
      <c r="H15" s="37"/>
      <c r="I15" s="37"/>
      <c r="J15" s="37"/>
      <c r="K15" s="37"/>
      <c r="L15" s="36"/>
      <c r="M15" s="3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" x14ac:dyDescent="0.2">
      <c r="A16" s="5"/>
      <c r="B16" s="3" t="s"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88" t="s">
        <v>39</v>
      </c>
      <c r="Q16" s="321"/>
      <c r="R16" s="321"/>
      <c r="S16" s="321"/>
      <c r="T16" s="321"/>
      <c r="U16" s="321"/>
      <c r="V16" s="321"/>
      <c r="W16" s="1"/>
      <c r="X16" s="1"/>
      <c r="Y16" s="1"/>
      <c r="Z16" s="1"/>
      <c r="AA16" s="1"/>
    </row>
    <row r="17" spans="1:27" x14ac:dyDescent="0.2">
      <c r="A17" s="5"/>
      <c r="B17" s="390" t="s">
        <v>2</v>
      </c>
      <c r="C17" s="391" t="s">
        <v>3</v>
      </c>
      <c r="D17" s="392" t="s">
        <v>422</v>
      </c>
      <c r="E17" s="391" t="s">
        <v>3</v>
      </c>
      <c r="F17" s="390" t="s">
        <v>4</v>
      </c>
      <c r="G17" s="391" t="s">
        <v>3</v>
      </c>
      <c r="H17" s="386" t="s">
        <v>5</v>
      </c>
      <c r="I17" s="383" t="s">
        <v>6</v>
      </c>
      <c r="J17" s="341"/>
      <c r="K17" s="384" t="s">
        <v>40</v>
      </c>
      <c r="L17" s="385" t="s">
        <v>8</v>
      </c>
      <c r="M17" s="386" t="s">
        <v>9</v>
      </c>
      <c r="N17" s="386" t="s">
        <v>10</v>
      </c>
      <c r="O17" s="386" t="s">
        <v>41</v>
      </c>
      <c r="P17" s="395" t="s">
        <v>11</v>
      </c>
      <c r="Q17" s="395" t="s">
        <v>42</v>
      </c>
      <c r="R17" s="395" t="s">
        <v>13</v>
      </c>
      <c r="S17" s="396" t="s">
        <v>14</v>
      </c>
      <c r="T17" s="397" t="s">
        <v>423</v>
      </c>
      <c r="U17" s="382" t="s">
        <v>15</v>
      </c>
      <c r="V17" s="387" t="s">
        <v>424</v>
      </c>
      <c r="W17" s="1"/>
      <c r="X17" s="1"/>
      <c r="Y17" s="1"/>
      <c r="Z17" s="1"/>
      <c r="AA17" s="1"/>
    </row>
    <row r="18" spans="1:27" ht="23.25" customHeight="1" x14ac:dyDescent="0.2">
      <c r="A18" s="5"/>
      <c r="B18" s="324"/>
      <c r="C18" s="324"/>
      <c r="D18" s="324"/>
      <c r="E18" s="324"/>
      <c r="F18" s="324"/>
      <c r="G18" s="324"/>
      <c r="H18" s="324"/>
      <c r="I18" s="374"/>
      <c r="J18" s="343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1"/>
      <c r="X18" s="1"/>
      <c r="Y18" s="1"/>
      <c r="Z18" s="1"/>
      <c r="AA18" s="1"/>
    </row>
    <row r="19" spans="1:27" ht="48" customHeight="1" x14ac:dyDescent="0.2">
      <c r="A19" s="5"/>
      <c r="B19" s="325"/>
      <c r="C19" s="325"/>
      <c r="D19" s="325"/>
      <c r="E19" s="325"/>
      <c r="F19" s="325"/>
      <c r="G19" s="325"/>
      <c r="H19" s="325"/>
      <c r="I19" s="4" t="s">
        <v>16</v>
      </c>
      <c r="J19" s="4" t="s">
        <v>17</v>
      </c>
      <c r="K19" s="325"/>
      <c r="L19" s="325"/>
      <c r="M19" s="325"/>
      <c r="N19" s="325"/>
      <c r="O19" s="324"/>
      <c r="P19" s="325"/>
      <c r="Q19" s="325"/>
      <c r="R19" s="325"/>
      <c r="S19" s="325"/>
      <c r="T19" s="325"/>
      <c r="U19" s="325"/>
      <c r="V19" s="325"/>
      <c r="W19" s="254" t="s">
        <v>420</v>
      </c>
      <c r="X19" s="1"/>
      <c r="Y19" s="1"/>
      <c r="Z19" s="1"/>
      <c r="AA19" s="1"/>
    </row>
    <row r="20" spans="1:27" x14ac:dyDescent="0.2">
      <c r="A20" s="5"/>
      <c r="B20" s="6" t="s">
        <v>18</v>
      </c>
      <c r="C20" s="7">
        <v>25</v>
      </c>
      <c r="D20" s="8" t="s">
        <v>19</v>
      </c>
      <c r="E20" s="7">
        <v>20</v>
      </c>
      <c r="F20" s="8" t="s">
        <v>20</v>
      </c>
      <c r="G20" s="9">
        <v>10</v>
      </c>
      <c r="H20" s="10">
        <f t="shared" ref="H20:H22" si="7">C20+E20+G20</f>
        <v>55</v>
      </c>
      <c r="I20" s="12">
        <v>5</v>
      </c>
      <c r="J20" s="11">
        <v>25</v>
      </c>
      <c r="K20" s="13">
        <v>29</v>
      </c>
      <c r="L20" s="14">
        <f t="shared" ref="L20:L27" si="8">H20+J20+K20</f>
        <v>109</v>
      </c>
      <c r="M20" s="15">
        <v>183.9</v>
      </c>
      <c r="N20" s="15">
        <v>4</v>
      </c>
      <c r="O20" s="324"/>
      <c r="P20" s="38">
        <v>100</v>
      </c>
      <c r="Q20" s="39">
        <f t="shared" ref="Q20:Q27" si="9">L20*M20*N20</f>
        <v>80180.400000000009</v>
      </c>
      <c r="R20" s="40">
        <f t="shared" ref="R20:R27" si="10">Q20/P20</f>
        <v>801.80400000000009</v>
      </c>
      <c r="S20" s="41">
        <v>8.5000000000000006E-2</v>
      </c>
      <c r="T20" s="42">
        <f t="shared" ref="T20:T27" si="11">Q20*S20</f>
        <v>6815.3340000000017</v>
      </c>
      <c r="U20" s="41">
        <v>8.5000000000000006E-2</v>
      </c>
      <c r="V20" s="42">
        <f t="shared" ref="V20:V27" si="12">Q20*U20</f>
        <v>6815.3340000000017</v>
      </c>
      <c r="W20" s="1"/>
      <c r="X20" s="1"/>
      <c r="Y20" s="1"/>
      <c r="Z20" s="1"/>
      <c r="AA20" s="1"/>
    </row>
    <row r="21" spans="1:27" ht="15.75" customHeight="1" x14ac:dyDescent="0.2">
      <c r="A21" s="5"/>
      <c r="B21" s="6" t="s">
        <v>43</v>
      </c>
      <c r="C21" s="7">
        <v>30</v>
      </c>
      <c r="D21" s="6" t="s">
        <v>23</v>
      </c>
      <c r="E21" s="7">
        <v>30</v>
      </c>
      <c r="F21" s="6" t="s">
        <v>24</v>
      </c>
      <c r="G21" s="9">
        <v>20</v>
      </c>
      <c r="H21" s="10">
        <f t="shared" si="7"/>
        <v>80</v>
      </c>
      <c r="I21" s="12">
        <v>10</v>
      </c>
      <c r="J21" s="11">
        <v>50</v>
      </c>
      <c r="K21" s="13">
        <v>62.5</v>
      </c>
      <c r="L21" s="14">
        <f t="shared" si="8"/>
        <v>192.5</v>
      </c>
      <c r="M21" s="15">
        <v>183.9</v>
      </c>
      <c r="N21" s="15">
        <v>4</v>
      </c>
      <c r="O21" s="324"/>
      <c r="P21" s="38">
        <v>250</v>
      </c>
      <c r="Q21" s="39">
        <f t="shared" si="9"/>
        <v>141603</v>
      </c>
      <c r="R21" s="40">
        <f t="shared" si="10"/>
        <v>566.41200000000003</v>
      </c>
      <c r="S21" s="41">
        <v>7.4999999999999997E-2</v>
      </c>
      <c r="T21" s="42">
        <f t="shared" si="11"/>
        <v>10620.225</v>
      </c>
      <c r="U21" s="41">
        <v>7.4999999999999997E-2</v>
      </c>
      <c r="V21" s="42">
        <f t="shared" si="12"/>
        <v>10620.225</v>
      </c>
      <c r="W21" s="1"/>
      <c r="X21" s="1"/>
      <c r="Y21" s="1"/>
      <c r="Z21" s="1"/>
      <c r="AA21" s="1"/>
    </row>
    <row r="22" spans="1:27" ht="15.75" customHeight="1" x14ac:dyDescent="0.2">
      <c r="A22" s="5"/>
      <c r="B22" s="6" t="s">
        <v>44</v>
      </c>
      <c r="C22" s="7">
        <v>40</v>
      </c>
      <c r="D22" s="6" t="s">
        <v>26</v>
      </c>
      <c r="E22" s="7">
        <v>40</v>
      </c>
      <c r="F22" s="6" t="s">
        <v>27</v>
      </c>
      <c r="G22" s="9">
        <v>50</v>
      </c>
      <c r="H22" s="10">
        <f t="shared" si="7"/>
        <v>130</v>
      </c>
      <c r="I22" s="12">
        <v>50</v>
      </c>
      <c r="J22" s="11">
        <v>100</v>
      </c>
      <c r="K22" s="21">
        <v>107.5</v>
      </c>
      <c r="L22" s="14">
        <f t="shared" si="8"/>
        <v>337.5</v>
      </c>
      <c r="M22" s="15">
        <v>183.9</v>
      </c>
      <c r="N22" s="15">
        <v>4</v>
      </c>
      <c r="O22" s="324"/>
      <c r="P22" s="38">
        <v>500</v>
      </c>
      <c r="Q22" s="39">
        <f t="shared" si="9"/>
        <v>248265</v>
      </c>
      <c r="R22" s="40">
        <f t="shared" si="10"/>
        <v>496.53</v>
      </c>
      <c r="S22" s="41">
        <v>6.5000000000000002E-2</v>
      </c>
      <c r="T22" s="42">
        <f t="shared" si="11"/>
        <v>16137.225</v>
      </c>
      <c r="U22" s="41">
        <v>6.5000000000000002E-2</v>
      </c>
      <c r="V22" s="42">
        <f t="shared" si="12"/>
        <v>16137.225</v>
      </c>
      <c r="W22" s="1"/>
      <c r="X22" s="1"/>
      <c r="Y22" s="1"/>
      <c r="Z22" s="1"/>
      <c r="AA22" s="1"/>
    </row>
    <row r="23" spans="1:27" ht="15.75" customHeight="1" x14ac:dyDescent="0.2">
      <c r="A23" s="5"/>
      <c r="B23" s="8" t="s">
        <v>45</v>
      </c>
      <c r="C23" s="7">
        <v>50</v>
      </c>
      <c r="D23" s="8" t="s">
        <v>29</v>
      </c>
      <c r="E23" s="7">
        <v>50</v>
      </c>
      <c r="F23" s="8" t="s">
        <v>27</v>
      </c>
      <c r="G23" s="9">
        <v>50</v>
      </c>
      <c r="H23" s="10">
        <f>C23+E24+G23</f>
        <v>175</v>
      </c>
      <c r="I23" s="12">
        <v>50</v>
      </c>
      <c r="J23" s="11">
        <v>100</v>
      </c>
      <c r="K23" s="21">
        <v>107.5</v>
      </c>
      <c r="L23" s="14">
        <f t="shared" si="8"/>
        <v>382.5</v>
      </c>
      <c r="M23" s="15">
        <v>183.9</v>
      </c>
      <c r="N23" s="15">
        <v>4</v>
      </c>
      <c r="O23" s="324"/>
      <c r="P23" s="38">
        <v>1000</v>
      </c>
      <c r="Q23" s="39">
        <f t="shared" si="9"/>
        <v>281367</v>
      </c>
      <c r="R23" s="40">
        <f t="shared" si="10"/>
        <v>281.36700000000002</v>
      </c>
      <c r="S23" s="41">
        <v>0.05</v>
      </c>
      <c r="T23" s="42">
        <f t="shared" si="11"/>
        <v>14068.35</v>
      </c>
      <c r="U23" s="41">
        <v>0.05</v>
      </c>
      <c r="V23" s="42">
        <f t="shared" si="12"/>
        <v>14068.35</v>
      </c>
      <c r="W23" s="1"/>
      <c r="X23" s="1"/>
      <c r="Y23" s="1"/>
      <c r="Z23" s="1"/>
      <c r="AA23" s="1"/>
    </row>
    <row r="24" spans="1:27" ht="15.75" customHeight="1" x14ac:dyDescent="0.2">
      <c r="A24" s="5"/>
      <c r="B24" s="24" t="s">
        <v>46</v>
      </c>
      <c r="C24" s="25">
        <v>75</v>
      </c>
      <c r="D24" s="24" t="s">
        <v>31</v>
      </c>
      <c r="E24" s="25">
        <v>75</v>
      </c>
      <c r="F24" s="24" t="s">
        <v>32</v>
      </c>
      <c r="G24" s="26">
        <v>100</v>
      </c>
      <c r="H24" s="27">
        <f t="shared" ref="H24:H26" si="13">C24+E24+G24</f>
        <v>250</v>
      </c>
      <c r="I24" s="12">
        <v>75</v>
      </c>
      <c r="J24" s="28">
        <v>150</v>
      </c>
      <c r="K24" s="29">
        <v>145</v>
      </c>
      <c r="L24" s="14">
        <f t="shared" si="8"/>
        <v>545</v>
      </c>
      <c r="M24" s="43">
        <v>183.9</v>
      </c>
      <c r="N24" s="43">
        <v>4</v>
      </c>
      <c r="O24" s="324"/>
      <c r="P24" s="44">
        <v>2000</v>
      </c>
      <c r="Q24" s="45">
        <f t="shared" si="9"/>
        <v>400902</v>
      </c>
      <c r="R24" s="46">
        <f t="shared" si="10"/>
        <v>200.45099999999999</v>
      </c>
      <c r="S24" s="47">
        <v>0.05</v>
      </c>
      <c r="T24" s="48">
        <f t="shared" si="11"/>
        <v>20045.100000000002</v>
      </c>
      <c r="U24" s="47">
        <v>0.05</v>
      </c>
      <c r="V24" s="48">
        <f t="shared" si="12"/>
        <v>20045.100000000002</v>
      </c>
      <c r="W24" s="314">
        <f>Q24+T24+V24</f>
        <v>440992.19999999995</v>
      </c>
      <c r="X24" s="1"/>
      <c r="Y24" s="1"/>
      <c r="Z24" s="1"/>
      <c r="AA24" s="1"/>
    </row>
    <row r="25" spans="1:27" ht="15.75" customHeight="1" x14ac:dyDescent="0.2">
      <c r="A25" s="5"/>
      <c r="B25" s="6" t="s">
        <v>47</v>
      </c>
      <c r="C25" s="7">
        <v>125</v>
      </c>
      <c r="D25" s="6" t="s">
        <v>34</v>
      </c>
      <c r="E25" s="7">
        <v>150</v>
      </c>
      <c r="F25" s="6" t="s">
        <v>32</v>
      </c>
      <c r="G25" s="9">
        <v>100</v>
      </c>
      <c r="H25" s="10">
        <f t="shared" si="13"/>
        <v>375</v>
      </c>
      <c r="I25" s="12">
        <v>75</v>
      </c>
      <c r="J25" s="11">
        <v>150</v>
      </c>
      <c r="K25" s="21">
        <v>145</v>
      </c>
      <c r="L25" s="14">
        <f t="shared" si="8"/>
        <v>670</v>
      </c>
      <c r="M25" s="15">
        <v>183.9</v>
      </c>
      <c r="N25" s="15">
        <v>4</v>
      </c>
      <c r="O25" s="324"/>
      <c r="P25" s="38">
        <v>5000</v>
      </c>
      <c r="Q25" s="39">
        <f t="shared" si="9"/>
        <v>492852</v>
      </c>
      <c r="R25" s="40">
        <f t="shared" si="10"/>
        <v>98.570400000000006</v>
      </c>
      <c r="S25" s="41">
        <v>0.05</v>
      </c>
      <c r="T25" s="42">
        <f t="shared" si="11"/>
        <v>24642.600000000002</v>
      </c>
      <c r="U25" s="41">
        <v>0.05</v>
      </c>
      <c r="V25" s="42">
        <f t="shared" si="12"/>
        <v>24642.600000000002</v>
      </c>
      <c r="W25" s="1"/>
      <c r="X25" s="1"/>
      <c r="Y25" s="1"/>
      <c r="Z25" s="1"/>
      <c r="AA25" s="1"/>
    </row>
    <row r="26" spans="1:27" ht="15.75" customHeight="1" x14ac:dyDescent="0.2">
      <c r="A26" s="5"/>
      <c r="B26" s="6" t="s">
        <v>48</v>
      </c>
      <c r="C26" s="7">
        <v>200</v>
      </c>
      <c r="D26" s="6" t="s">
        <v>35</v>
      </c>
      <c r="E26" s="7">
        <v>450</v>
      </c>
      <c r="F26" s="6" t="s">
        <v>36</v>
      </c>
      <c r="G26" s="9">
        <v>400</v>
      </c>
      <c r="H26" s="10">
        <f t="shared" si="13"/>
        <v>1050</v>
      </c>
      <c r="I26" s="12">
        <v>150</v>
      </c>
      <c r="J26" s="11">
        <v>250</v>
      </c>
      <c r="K26" s="21">
        <v>182.5</v>
      </c>
      <c r="L26" s="14">
        <f t="shared" si="8"/>
        <v>1482.5</v>
      </c>
      <c r="M26" s="15">
        <v>183.9</v>
      </c>
      <c r="N26" s="15">
        <v>4</v>
      </c>
      <c r="O26" s="324"/>
      <c r="P26" s="38">
        <v>8000</v>
      </c>
      <c r="Q26" s="39">
        <f t="shared" si="9"/>
        <v>1090527</v>
      </c>
      <c r="R26" s="40">
        <f t="shared" si="10"/>
        <v>136.31587500000001</v>
      </c>
      <c r="S26" s="41">
        <v>0.05</v>
      </c>
      <c r="T26" s="42">
        <f t="shared" si="11"/>
        <v>54526.350000000006</v>
      </c>
      <c r="U26" s="41">
        <v>0.05</v>
      </c>
      <c r="V26" s="42">
        <f t="shared" si="12"/>
        <v>54526.350000000006</v>
      </c>
      <c r="W26" s="1"/>
      <c r="X26" s="1"/>
      <c r="Y26" s="1"/>
      <c r="Z26" s="1"/>
      <c r="AA26" s="1"/>
    </row>
    <row r="27" spans="1:27" ht="15.75" customHeight="1" x14ac:dyDescent="0.2">
      <c r="A27" s="5"/>
      <c r="B27" s="6" t="s">
        <v>49</v>
      </c>
      <c r="C27" s="7"/>
      <c r="D27" s="6" t="s">
        <v>37</v>
      </c>
      <c r="E27" s="7">
        <v>1750</v>
      </c>
      <c r="F27" s="6" t="s">
        <v>38</v>
      </c>
      <c r="G27" s="9">
        <v>1000</v>
      </c>
      <c r="H27" s="10">
        <f>C26+E27+G27</f>
        <v>2950</v>
      </c>
      <c r="I27" s="12">
        <v>250</v>
      </c>
      <c r="J27" s="11">
        <v>350</v>
      </c>
      <c r="K27" s="21">
        <v>225</v>
      </c>
      <c r="L27" s="14">
        <f t="shared" si="8"/>
        <v>3525</v>
      </c>
      <c r="M27" s="15">
        <v>183.9</v>
      </c>
      <c r="N27" s="15">
        <v>4</v>
      </c>
      <c r="O27" s="325"/>
      <c r="P27" s="38">
        <v>10000</v>
      </c>
      <c r="Q27" s="39">
        <f t="shared" si="9"/>
        <v>2592990</v>
      </c>
      <c r="R27" s="40">
        <f t="shared" si="10"/>
        <v>259.29899999999998</v>
      </c>
      <c r="S27" s="41">
        <v>3.5000000000000003E-2</v>
      </c>
      <c r="T27" s="42">
        <f t="shared" si="11"/>
        <v>90754.650000000009</v>
      </c>
      <c r="U27" s="41">
        <v>3.5000000000000003E-2</v>
      </c>
      <c r="V27" s="42">
        <f t="shared" si="12"/>
        <v>90754.650000000009</v>
      </c>
      <c r="W27" s="1"/>
      <c r="X27" s="1"/>
      <c r="Y27" s="1"/>
      <c r="Z27" s="1"/>
      <c r="AA27" s="1"/>
    </row>
    <row r="28" spans="1:27" ht="15.75" customHeight="1" x14ac:dyDescent="0.2">
      <c r="A28" s="5"/>
      <c r="B28" s="36"/>
      <c r="C28" s="37"/>
      <c r="D28" s="36"/>
      <c r="E28" s="37"/>
      <c r="F28" s="37"/>
      <c r="G28" s="37"/>
      <c r="H28" s="37"/>
      <c r="I28" s="37"/>
      <c r="J28" s="37"/>
      <c r="K28" s="37"/>
      <c r="L28" s="36"/>
      <c r="M28" s="3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5"/>
      <c r="B29" s="36"/>
      <c r="C29" s="37"/>
      <c r="D29" s="36"/>
      <c r="E29" s="37"/>
      <c r="F29" s="37"/>
      <c r="G29" s="37"/>
      <c r="H29" s="37"/>
      <c r="I29" s="37"/>
      <c r="J29" s="37"/>
      <c r="K29" s="37"/>
      <c r="L29" s="36"/>
      <c r="M29" s="3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5"/>
      <c r="B30" s="36"/>
      <c r="C30" s="37"/>
      <c r="D30" s="36"/>
      <c r="E30" s="3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5"/>
      <c r="B31" s="404" t="s">
        <v>50</v>
      </c>
      <c r="C31" s="321"/>
      <c r="D31" s="321"/>
      <c r="E31" s="321"/>
      <c r="F31" s="32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5"/>
      <c r="B32" s="36"/>
      <c r="C32" s="37"/>
      <c r="D32" s="36"/>
      <c r="E32" s="3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>
        <v>1</v>
      </c>
      <c r="B33" s="3" t="s">
        <v>51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88" t="s">
        <v>52</v>
      </c>
      <c r="Q33" s="321"/>
      <c r="R33" s="321"/>
      <c r="S33" s="321"/>
      <c r="T33" s="321"/>
      <c r="U33" s="321"/>
      <c r="V33" s="321"/>
      <c r="W33" s="1"/>
      <c r="X33" s="1"/>
      <c r="Y33" s="1"/>
      <c r="Z33" s="1"/>
      <c r="AA33" s="1"/>
    </row>
    <row r="34" spans="1:27" ht="15.75" customHeight="1" x14ac:dyDescent="0.2">
      <c r="A34" s="1"/>
      <c r="B34" s="392" t="s">
        <v>425</v>
      </c>
      <c r="C34" s="391" t="s">
        <v>3</v>
      </c>
      <c r="D34" s="392" t="s">
        <v>426</v>
      </c>
      <c r="E34" s="391" t="s">
        <v>3</v>
      </c>
      <c r="F34" s="390" t="s">
        <v>53</v>
      </c>
      <c r="G34" s="391" t="s">
        <v>3</v>
      </c>
      <c r="H34" s="386" t="s">
        <v>5</v>
      </c>
      <c r="I34" s="383" t="s">
        <v>6</v>
      </c>
      <c r="J34" s="341"/>
      <c r="K34" s="384" t="s">
        <v>40</v>
      </c>
      <c r="L34" s="385" t="s">
        <v>8</v>
      </c>
      <c r="M34" s="386" t="s">
        <v>9</v>
      </c>
      <c r="N34" s="386" t="s">
        <v>10</v>
      </c>
      <c r="O34" s="386"/>
      <c r="P34" s="395" t="s">
        <v>11</v>
      </c>
      <c r="Q34" s="395" t="s">
        <v>54</v>
      </c>
      <c r="R34" s="395" t="s">
        <v>55</v>
      </c>
      <c r="S34" s="396" t="s">
        <v>14</v>
      </c>
      <c r="T34" s="397" t="s">
        <v>427</v>
      </c>
      <c r="U34" s="382" t="s">
        <v>15</v>
      </c>
      <c r="V34" s="387" t="s">
        <v>428</v>
      </c>
      <c r="W34" s="1"/>
      <c r="X34" s="1"/>
      <c r="Y34" s="1"/>
      <c r="Z34" s="1"/>
      <c r="AA34" s="1"/>
    </row>
    <row r="35" spans="1:27" ht="15.75" customHeight="1" x14ac:dyDescent="0.2">
      <c r="A35" s="1"/>
      <c r="B35" s="324"/>
      <c r="C35" s="324"/>
      <c r="D35" s="324"/>
      <c r="E35" s="324"/>
      <c r="F35" s="324"/>
      <c r="G35" s="324"/>
      <c r="H35" s="324"/>
      <c r="I35" s="374"/>
      <c r="J35" s="343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1"/>
      <c r="X35" s="1"/>
      <c r="Y35" s="1"/>
      <c r="Z35" s="1"/>
      <c r="AA35" s="1"/>
    </row>
    <row r="36" spans="1:27" ht="15.75" customHeight="1" x14ac:dyDescent="0.2">
      <c r="A36" s="1"/>
      <c r="B36" s="325"/>
      <c r="C36" s="325"/>
      <c r="D36" s="325"/>
      <c r="E36" s="325"/>
      <c r="F36" s="325"/>
      <c r="G36" s="325"/>
      <c r="H36" s="325"/>
      <c r="I36" s="4" t="s">
        <v>16</v>
      </c>
      <c r="J36" s="4" t="s">
        <v>17</v>
      </c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254" t="s">
        <v>420</v>
      </c>
      <c r="X36" s="1"/>
      <c r="Y36" s="1"/>
      <c r="Z36" s="1"/>
      <c r="AA36" s="1"/>
    </row>
    <row r="37" spans="1:27" ht="15.75" customHeight="1" x14ac:dyDescent="0.2">
      <c r="A37" s="5">
        <v>1</v>
      </c>
      <c r="B37" s="6" t="s">
        <v>18</v>
      </c>
      <c r="C37" s="7">
        <v>25</v>
      </c>
      <c r="D37" s="8" t="s">
        <v>19</v>
      </c>
      <c r="E37" s="7">
        <v>20</v>
      </c>
      <c r="F37" s="8" t="s">
        <v>20</v>
      </c>
      <c r="G37" s="9">
        <v>10</v>
      </c>
      <c r="H37" s="10">
        <f t="shared" ref="H37:H39" si="14">C37+E37+G37</f>
        <v>55</v>
      </c>
      <c r="I37" s="11">
        <v>5</v>
      </c>
      <c r="J37" s="12">
        <v>25</v>
      </c>
      <c r="K37" s="13">
        <v>62</v>
      </c>
      <c r="L37" s="14">
        <f t="shared" ref="L37:L44" si="15">H37+I37+K37</f>
        <v>122</v>
      </c>
      <c r="M37" s="15">
        <v>183.9</v>
      </c>
      <c r="N37" s="15">
        <v>4</v>
      </c>
      <c r="O37" s="394" t="s">
        <v>21</v>
      </c>
      <c r="P37" s="50">
        <v>100</v>
      </c>
      <c r="Q37" s="51">
        <f t="shared" ref="Q37:Q44" si="16">L37*M37*N37</f>
        <v>89743.2</v>
      </c>
      <c r="R37" s="52">
        <f t="shared" ref="R37:R44" si="17">Q37/P37</f>
        <v>897.43200000000002</v>
      </c>
      <c r="S37" s="19">
        <v>8.5000000000000006E-2</v>
      </c>
      <c r="T37" s="20">
        <f t="shared" ref="T37:T44" si="18">Q37*S37</f>
        <v>7628.1720000000005</v>
      </c>
      <c r="U37" s="53">
        <v>8.5000000000000006E-2</v>
      </c>
      <c r="V37" s="54">
        <f t="shared" ref="V37:V44" si="19">Q37*U37</f>
        <v>7628.1720000000005</v>
      </c>
      <c r="W37" s="1"/>
      <c r="X37" s="1"/>
      <c r="Y37" s="1"/>
      <c r="Z37" s="1"/>
      <c r="AA37" s="1"/>
    </row>
    <row r="38" spans="1:27" ht="15.75" customHeight="1" x14ac:dyDescent="0.2">
      <c r="A38" s="5">
        <v>2</v>
      </c>
      <c r="B38" s="6" t="s">
        <v>43</v>
      </c>
      <c r="C38" s="7">
        <v>30</v>
      </c>
      <c r="D38" s="6" t="s">
        <v>23</v>
      </c>
      <c r="E38" s="7">
        <v>30</v>
      </c>
      <c r="F38" s="6" t="s">
        <v>24</v>
      </c>
      <c r="G38" s="9">
        <v>20</v>
      </c>
      <c r="H38" s="10">
        <f t="shared" si="14"/>
        <v>80</v>
      </c>
      <c r="I38" s="11">
        <v>10</v>
      </c>
      <c r="J38" s="12">
        <v>50</v>
      </c>
      <c r="K38" s="13">
        <v>137.5</v>
      </c>
      <c r="L38" s="14">
        <f t="shared" si="15"/>
        <v>227.5</v>
      </c>
      <c r="M38" s="15">
        <v>183.9</v>
      </c>
      <c r="N38" s="15">
        <v>4</v>
      </c>
      <c r="O38" s="324"/>
      <c r="P38" s="50">
        <v>250</v>
      </c>
      <c r="Q38" s="51">
        <f t="shared" si="16"/>
        <v>167349</v>
      </c>
      <c r="R38" s="52">
        <f t="shared" si="17"/>
        <v>669.39599999999996</v>
      </c>
      <c r="S38" s="19">
        <v>7.4999999999999997E-2</v>
      </c>
      <c r="T38" s="20">
        <f t="shared" si="18"/>
        <v>12551.174999999999</v>
      </c>
      <c r="U38" s="53">
        <v>7.4999999999999997E-2</v>
      </c>
      <c r="V38" s="54">
        <f t="shared" si="19"/>
        <v>12551.174999999999</v>
      </c>
      <c r="W38" s="1"/>
      <c r="X38" s="1"/>
      <c r="Y38" s="1"/>
      <c r="Z38" s="1"/>
      <c r="AA38" s="1"/>
    </row>
    <row r="39" spans="1:27" ht="15.75" customHeight="1" x14ac:dyDescent="0.2">
      <c r="A39" s="5">
        <v>3</v>
      </c>
      <c r="B39" s="6" t="s">
        <v>44</v>
      </c>
      <c r="C39" s="7">
        <v>40</v>
      </c>
      <c r="D39" s="6" t="s">
        <v>26</v>
      </c>
      <c r="E39" s="7">
        <v>40</v>
      </c>
      <c r="F39" s="6" t="s">
        <v>27</v>
      </c>
      <c r="G39" s="9">
        <v>50</v>
      </c>
      <c r="H39" s="10">
        <f t="shared" si="14"/>
        <v>130</v>
      </c>
      <c r="I39" s="11">
        <v>50</v>
      </c>
      <c r="J39" s="12">
        <v>100</v>
      </c>
      <c r="K39" s="21">
        <v>240</v>
      </c>
      <c r="L39" s="14">
        <f t="shared" si="15"/>
        <v>420</v>
      </c>
      <c r="M39" s="15">
        <v>183.9</v>
      </c>
      <c r="N39" s="15">
        <v>4</v>
      </c>
      <c r="O39" s="324"/>
      <c r="P39" s="50">
        <v>500</v>
      </c>
      <c r="Q39" s="51">
        <f t="shared" si="16"/>
        <v>308952</v>
      </c>
      <c r="R39" s="52">
        <f t="shared" si="17"/>
        <v>617.904</v>
      </c>
      <c r="S39" s="19">
        <v>6.5000000000000002E-2</v>
      </c>
      <c r="T39" s="20">
        <f t="shared" si="18"/>
        <v>20081.88</v>
      </c>
      <c r="U39" s="53">
        <v>6.5000000000000002E-2</v>
      </c>
      <c r="V39" s="54">
        <f t="shared" si="19"/>
        <v>20081.88</v>
      </c>
      <c r="W39" s="1"/>
      <c r="X39" s="1"/>
      <c r="Y39" s="1"/>
      <c r="Z39" s="1"/>
      <c r="AA39" s="1"/>
    </row>
    <row r="40" spans="1:27" ht="15.75" customHeight="1" x14ac:dyDescent="0.2">
      <c r="A40" s="22">
        <v>4</v>
      </c>
      <c r="B40" s="8" t="s">
        <v>45</v>
      </c>
      <c r="C40" s="7">
        <v>50</v>
      </c>
      <c r="D40" s="8" t="s">
        <v>29</v>
      </c>
      <c r="E40" s="7">
        <v>50</v>
      </c>
      <c r="F40" s="8" t="s">
        <v>27</v>
      </c>
      <c r="G40" s="9">
        <v>50</v>
      </c>
      <c r="H40" s="10">
        <f>C40+E41+G40</f>
        <v>175</v>
      </c>
      <c r="I40" s="11">
        <v>50</v>
      </c>
      <c r="J40" s="12">
        <v>100</v>
      </c>
      <c r="K40" s="21">
        <v>240</v>
      </c>
      <c r="L40" s="14">
        <f t="shared" si="15"/>
        <v>465</v>
      </c>
      <c r="M40" s="15">
        <v>183.9</v>
      </c>
      <c r="N40" s="15">
        <v>4</v>
      </c>
      <c r="O40" s="324"/>
      <c r="P40" s="50">
        <v>1000</v>
      </c>
      <c r="Q40" s="51">
        <f t="shared" si="16"/>
        <v>342054</v>
      </c>
      <c r="R40" s="52">
        <f t="shared" si="17"/>
        <v>342.05399999999997</v>
      </c>
      <c r="S40" s="19">
        <v>0.05</v>
      </c>
      <c r="T40" s="20">
        <f t="shared" si="18"/>
        <v>17102.7</v>
      </c>
      <c r="U40" s="53">
        <v>0.05</v>
      </c>
      <c r="V40" s="54">
        <f t="shared" si="19"/>
        <v>17102.7</v>
      </c>
      <c r="W40" s="1"/>
      <c r="X40" s="1"/>
      <c r="Y40" s="1"/>
      <c r="Z40" s="1"/>
      <c r="AA40" s="1"/>
    </row>
    <row r="41" spans="1:27" ht="15.75" customHeight="1" x14ac:dyDescent="0.2">
      <c r="A41" s="5">
        <v>5</v>
      </c>
      <c r="B41" s="24" t="s">
        <v>46</v>
      </c>
      <c r="C41" s="25">
        <v>75</v>
      </c>
      <c r="D41" s="24" t="s">
        <v>31</v>
      </c>
      <c r="E41" s="25">
        <v>75</v>
      </c>
      <c r="F41" s="24" t="s">
        <v>32</v>
      </c>
      <c r="G41" s="26">
        <v>100</v>
      </c>
      <c r="H41" s="27">
        <f t="shared" ref="H41:H43" si="20">C41+E41+G41</f>
        <v>250</v>
      </c>
      <c r="I41" s="28">
        <v>75</v>
      </c>
      <c r="J41" s="12">
        <v>150</v>
      </c>
      <c r="K41" s="29">
        <v>332.5</v>
      </c>
      <c r="L41" s="14">
        <f t="shared" si="15"/>
        <v>657.5</v>
      </c>
      <c r="M41" s="43">
        <v>183.9</v>
      </c>
      <c r="N41" s="43">
        <v>4</v>
      </c>
      <c r="O41" s="324"/>
      <c r="P41" s="55">
        <v>2000</v>
      </c>
      <c r="Q41" s="56">
        <f t="shared" si="16"/>
        <v>483657</v>
      </c>
      <c r="R41" s="57">
        <f t="shared" si="17"/>
        <v>241.82849999999999</v>
      </c>
      <c r="S41" s="34">
        <v>0.05</v>
      </c>
      <c r="T41" s="35">
        <f t="shared" si="18"/>
        <v>24182.850000000002</v>
      </c>
      <c r="U41" s="58">
        <v>0.05</v>
      </c>
      <c r="V41" s="59">
        <f t="shared" si="19"/>
        <v>24182.850000000002</v>
      </c>
      <c r="W41" s="314">
        <f>Q41+T41+V41</f>
        <v>532022.69999999995</v>
      </c>
      <c r="X41" s="1"/>
      <c r="Y41" s="1"/>
      <c r="Z41" s="1"/>
      <c r="AA41" s="1"/>
    </row>
    <row r="42" spans="1:27" ht="15.75" customHeight="1" x14ac:dyDescent="0.2">
      <c r="A42" s="5">
        <v>6</v>
      </c>
      <c r="B42" s="6" t="s">
        <v>47</v>
      </c>
      <c r="C42" s="7">
        <v>125</v>
      </c>
      <c r="D42" s="6" t="s">
        <v>34</v>
      </c>
      <c r="E42" s="7">
        <v>150</v>
      </c>
      <c r="F42" s="6" t="s">
        <v>32</v>
      </c>
      <c r="G42" s="9">
        <v>100</v>
      </c>
      <c r="H42" s="10">
        <f t="shared" si="20"/>
        <v>375</v>
      </c>
      <c r="I42" s="11">
        <v>75</v>
      </c>
      <c r="J42" s="12">
        <v>150</v>
      </c>
      <c r="K42" s="21">
        <v>332.5</v>
      </c>
      <c r="L42" s="14">
        <f t="shared" si="15"/>
        <v>782.5</v>
      </c>
      <c r="M42" s="15">
        <v>183.9</v>
      </c>
      <c r="N42" s="15">
        <v>4</v>
      </c>
      <c r="O42" s="324"/>
      <c r="P42" s="50">
        <v>5000</v>
      </c>
      <c r="Q42" s="51">
        <f t="shared" si="16"/>
        <v>575607</v>
      </c>
      <c r="R42" s="52">
        <f t="shared" si="17"/>
        <v>115.12139999999999</v>
      </c>
      <c r="S42" s="19">
        <v>0.05</v>
      </c>
      <c r="T42" s="20">
        <f t="shared" si="18"/>
        <v>28780.350000000002</v>
      </c>
      <c r="U42" s="53">
        <v>0.05</v>
      </c>
      <c r="V42" s="54">
        <f t="shared" si="19"/>
        <v>28780.350000000002</v>
      </c>
      <c r="W42" s="1"/>
      <c r="X42" s="1"/>
      <c r="Y42" s="1"/>
      <c r="Z42" s="1"/>
      <c r="AA42" s="1"/>
    </row>
    <row r="43" spans="1:27" ht="15.75" customHeight="1" x14ac:dyDescent="0.2">
      <c r="A43" s="5">
        <v>7</v>
      </c>
      <c r="B43" s="6" t="s">
        <v>48</v>
      </c>
      <c r="C43" s="7">
        <v>200</v>
      </c>
      <c r="D43" s="6" t="s">
        <v>35</v>
      </c>
      <c r="E43" s="7">
        <v>450</v>
      </c>
      <c r="F43" s="6" t="s">
        <v>36</v>
      </c>
      <c r="G43" s="9">
        <v>400</v>
      </c>
      <c r="H43" s="10">
        <f t="shared" si="20"/>
        <v>1050</v>
      </c>
      <c r="I43" s="11">
        <v>150</v>
      </c>
      <c r="J43" s="12">
        <v>250</v>
      </c>
      <c r="K43" s="21">
        <v>425</v>
      </c>
      <c r="L43" s="14">
        <f t="shared" si="15"/>
        <v>1625</v>
      </c>
      <c r="M43" s="15">
        <v>183.9</v>
      </c>
      <c r="N43" s="15">
        <v>4</v>
      </c>
      <c r="O43" s="324"/>
      <c r="P43" s="50">
        <v>8000</v>
      </c>
      <c r="Q43" s="51">
        <f t="shared" si="16"/>
        <v>1195350</v>
      </c>
      <c r="R43" s="52">
        <f t="shared" si="17"/>
        <v>149.41874999999999</v>
      </c>
      <c r="S43" s="19">
        <v>0.05</v>
      </c>
      <c r="T43" s="20">
        <f t="shared" si="18"/>
        <v>59767.5</v>
      </c>
      <c r="U43" s="53">
        <v>0.05</v>
      </c>
      <c r="V43" s="54">
        <f t="shared" si="19"/>
        <v>59767.5</v>
      </c>
      <c r="W43" s="1"/>
      <c r="X43" s="1"/>
      <c r="Y43" s="1"/>
      <c r="Z43" s="1"/>
      <c r="AA43" s="1"/>
    </row>
    <row r="44" spans="1:27" ht="15.75" customHeight="1" x14ac:dyDescent="0.2">
      <c r="A44" s="5">
        <v>8</v>
      </c>
      <c r="B44" s="6" t="s">
        <v>49</v>
      </c>
      <c r="C44" s="7"/>
      <c r="D44" s="6" t="s">
        <v>37</v>
      </c>
      <c r="E44" s="7">
        <v>1750</v>
      </c>
      <c r="F44" s="6" t="s">
        <v>38</v>
      </c>
      <c r="G44" s="9">
        <v>1000</v>
      </c>
      <c r="H44" s="10">
        <f>C43+E44+G44</f>
        <v>2950</v>
      </c>
      <c r="I44" s="11">
        <v>250</v>
      </c>
      <c r="J44" s="12">
        <v>350</v>
      </c>
      <c r="K44" s="21">
        <v>530</v>
      </c>
      <c r="L44" s="14">
        <f t="shared" si="15"/>
        <v>3730</v>
      </c>
      <c r="M44" s="15">
        <v>183.9</v>
      </c>
      <c r="N44" s="15">
        <v>4</v>
      </c>
      <c r="O44" s="325"/>
      <c r="P44" s="50">
        <v>10000</v>
      </c>
      <c r="Q44" s="51">
        <f t="shared" si="16"/>
        <v>2743788</v>
      </c>
      <c r="R44" s="52">
        <f t="shared" si="17"/>
        <v>274.37880000000001</v>
      </c>
      <c r="S44" s="19">
        <v>3.5000000000000003E-2</v>
      </c>
      <c r="T44" s="20">
        <f t="shared" si="18"/>
        <v>96032.580000000016</v>
      </c>
      <c r="U44" s="53">
        <v>3.5000000000000003E-2</v>
      </c>
      <c r="V44" s="54">
        <f t="shared" si="19"/>
        <v>96032.580000000016</v>
      </c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88" t="s">
        <v>52</v>
      </c>
      <c r="Q46" s="321"/>
      <c r="R46" s="321"/>
      <c r="S46" s="321"/>
      <c r="T46" s="321"/>
      <c r="U46" s="321"/>
      <c r="V46" s="321"/>
      <c r="W46" s="1"/>
      <c r="X46" s="1"/>
      <c r="Y46" s="1"/>
      <c r="Z46" s="1"/>
      <c r="AA46" s="1"/>
    </row>
    <row r="47" spans="1:27" ht="15.75" customHeight="1" x14ac:dyDescent="0.2">
      <c r="A47" s="1"/>
      <c r="B47" s="392" t="s">
        <v>429</v>
      </c>
      <c r="C47" s="391" t="s">
        <v>3</v>
      </c>
      <c r="D47" s="392" t="s">
        <v>430</v>
      </c>
      <c r="E47" s="391" t="s">
        <v>3</v>
      </c>
      <c r="F47" s="390" t="s">
        <v>53</v>
      </c>
      <c r="G47" s="391" t="s">
        <v>3</v>
      </c>
      <c r="H47" s="386" t="s">
        <v>5</v>
      </c>
      <c r="I47" s="383" t="s">
        <v>6</v>
      </c>
      <c r="J47" s="341"/>
      <c r="K47" s="384" t="s">
        <v>40</v>
      </c>
      <c r="L47" s="385" t="s">
        <v>8</v>
      </c>
      <c r="M47" s="386" t="s">
        <v>9</v>
      </c>
      <c r="N47" s="386" t="s">
        <v>10</v>
      </c>
      <c r="O47" s="386"/>
      <c r="P47" s="395" t="s">
        <v>11</v>
      </c>
      <c r="Q47" s="395" t="s">
        <v>54</v>
      </c>
      <c r="R47" s="395" t="s">
        <v>55</v>
      </c>
      <c r="S47" s="396" t="s">
        <v>14</v>
      </c>
      <c r="T47" s="397" t="s">
        <v>431</v>
      </c>
      <c r="U47" s="382" t="s">
        <v>15</v>
      </c>
      <c r="V47" s="387" t="s">
        <v>432</v>
      </c>
      <c r="W47" s="1"/>
      <c r="X47" s="1"/>
      <c r="Y47" s="1"/>
      <c r="Z47" s="1"/>
      <c r="AA47" s="1"/>
    </row>
    <row r="48" spans="1:27" ht="22.5" customHeight="1" x14ac:dyDescent="0.2">
      <c r="A48" s="1"/>
      <c r="B48" s="324"/>
      <c r="C48" s="324"/>
      <c r="D48" s="324"/>
      <c r="E48" s="324"/>
      <c r="F48" s="324"/>
      <c r="G48" s="324"/>
      <c r="H48" s="324"/>
      <c r="I48" s="374"/>
      <c r="J48" s="343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1"/>
      <c r="X48" s="1"/>
      <c r="Y48" s="1"/>
      <c r="Z48" s="1"/>
      <c r="AA48" s="1"/>
    </row>
    <row r="49" spans="1:27" ht="15.75" customHeight="1" x14ac:dyDescent="0.2">
      <c r="A49" s="1"/>
      <c r="B49" s="325"/>
      <c r="C49" s="325"/>
      <c r="D49" s="325"/>
      <c r="E49" s="325"/>
      <c r="F49" s="325"/>
      <c r="G49" s="325"/>
      <c r="H49" s="325"/>
      <c r="I49" s="4" t="s">
        <v>16</v>
      </c>
      <c r="J49" s="4" t="s">
        <v>17</v>
      </c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254" t="s">
        <v>420</v>
      </c>
      <c r="X49" s="1"/>
      <c r="Y49" s="1"/>
      <c r="Z49" s="1"/>
      <c r="AA49" s="1"/>
    </row>
    <row r="50" spans="1:27" ht="15.75" customHeight="1" x14ac:dyDescent="0.2">
      <c r="A50" s="1"/>
      <c r="B50" s="6" t="s">
        <v>18</v>
      </c>
      <c r="C50" s="7">
        <v>25</v>
      </c>
      <c r="D50" s="8" t="s">
        <v>19</v>
      </c>
      <c r="E50" s="7">
        <v>20</v>
      </c>
      <c r="F50" s="8" t="s">
        <v>20</v>
      </c>
      <c r="G50" s="9">
        <v>10</v>
      </c>
      <c r="H50" s="10">
        <f t="shared" ref="H50:H52" si="21">C50+E50+G50</f>
        <v>55</v>
      </c>
      <c r="I50" s="12">
        <v>5</v>
      </c>
      <c r="J50" s="11">
        <v>25</v>
      </c>
      <c r="K50" s="13">
        <v>62</v>
      </c>
      <c r="L50" s="14">
        <f t="shared" ref="L50:L57" si="22">H50+J50+K50</f>
        <v>142</v>
      </c>
      <c r="M50" s="15">
        <v>183.9</v>
      </c>
      <c r="N50" s="15">
        <v>4</v>
      </c>
      <c r="O50" s="390" t="s">
        <v>41</v>
      </c>
      <c r="P50" s="50">
        <v>100</v>
      </c>
      <c r="Q50" s="51">
        <f t="shared" ref="Q50:Q57" si="23">L50*M50*N50</f>
        <v>104455.2</v>
      </c>
      <c r="R50" s="52">
        <f t="shared" ref="R50:R57" si="24">Q50/P50</f>
        <v>1044.5519999999999</v>
      </c>
      <c r="S50" s="19">
        <v>8.5000000000000006E-2</v>
      </c>
      <c r="T50" s="20">
        <f t="shared" ref="T50:T57" si="25">Q50*S50</f>
        <v>8878.6920000000009</v>
      </c>
      <c r="U50" s="53">
        <v>8.5000000000000006E-2</v>
      </c>
      <c r="V50" s="54">
        <f t="shared" ref="V50:V57" si="26">Q50*U50</f>
        <v>8878.6920000000009</v>
      </c>
      <c r="W50" s="1"/>
      <c r="X50" s="1"/>
      <c r="Y50" s="1"/>
      <c r="Z50" s="1"/>
      <c r="AA50" s="1"/>
    </row>
    <row r="51" spans="1:27" ht="15.75" customHeight="1" x14ac:dyDescent="0.2">
      <c r="A51" s="1"/>
      <c r="B51" s="6" t="s">
        <v>43</v>
      </c>
      <c r="C51" s="7">
        <v>30</v>
      </c>
      <c r="D51" s="6" t="s">
        <v>23</v>
      </c>
      <c r="E51" s="7">
        <v>30</v>
      </c>
      <c r="F51" s="6" t="s">
        <v>24</v>
      </c>
      <c r="G51" s="9">
        <v>20</v>
      </c>
      <c r="H51" s="10">
        <f t="shared" si="21"/>
        <v>80</v>
      </c>
      <c r="I51" s="12">
        <v>10</v>
      </c>
      <c r="J51" s="11">
        <v>50</v>
      </c>
      <c r="K51" s="13">
        <v>137.5</v>
      </c>
      <c r="L51" s="14">
        <f t="shared" si="22"/>
        <v>267.5</v>
      </c>
      <c r="M51" s="15">
        <v>183.9</v>
      </c>
      <c r="N51" s="15">
        <v>4</v>
      </c>
      <c r="O51" s="324"/>
      <c r="P51" s="50">
        <v>250</v>
      </c>
      <c r="Q51" s="51">
        <f t="shared" si="23"/>
        <v>196773</v>
      </c>
      <c r="R51" s="52">
        <f t="shared" si="24"/>
        <v>787.09199999999998</v>
      </c>
      <c r="S51" s="19">
        <v>7.4999999999999997E-2</v>
      </c>
      <c r="T51" s="20">
        <f t="shared" si="25"/>
        <v>14757.974999999999</v>
      </c>
      <c r="U51" s="53">
        <v>7.4999999999999997E-2</v>
      </c>
      <c r="V51" s="54">
        <f t="shared" si="26"/>
        <v>14757.974999999999</v>
      </c>
      <c r="W51" s="1"/>
      <c r="X51" s="1"/>
      <c r="Y51" s="1"/>
      <c r="Z51" s="1"/>
      <c r="AA51" s="1"/>
    </row>
    <row r="52" spans="1:27" ht="15.75" customHeight="1" x14ac:dyDescent="0.2">
      <c r="A52" s="1"/>
      <c r="B52" s="6" t="s">
        <v>44</v>
      </c>
      <c r="C52" s="7">
        <v>40</v>
      </c>
      <c r="D52" s="6" t="s">
        <v>26</v>
      </c>
      <c r="E52" s="7">
        <v>40</v>
      </c>
      <c r="F52" s="6" t="s">
        <v>27</v>
      </c>
      <c r="G52" s="9">
        <v>50</v>
      </c>
      <c r="H52" s="10">
        <f t="shared" si="21"/>
        <v>130</v>
      </c>
      <c r="I52" s="12">
        <v>50</v>
      </c>
      <c r="J52" s="11">
        <v>100</v>
      </c>
      <c r="K52" s="21">
        <v>240</v>
      </c>
      <c r="L52" s="14">
        <f t="shared" si="22"/>
        <v>470</v>
      </c>
      <c r="M52" s="15">
        <v>183.9</v>
      </c>
      <c r="N52" s="15">
        <v>4</v>
      </c>
      <c r="O52" s="324"/>
      <c r="P52" s="50">
        <v>500</v>
      </c>
      <c r="Q52" s="51">
        <f t="shared" si="23"/>
        <v>345732</v>
      </c>
      <c r="R52" s="52">
        <f t="shared" si="24"/>
        <v>691.46400000000006</v>
      </c>
      <c r="S52" s="19">
        <v>6.5000000000000002E-2</v>
      </c>
      <c r="T52" s="20">
        <f t="shared" si="25"/>
        <v>22472.58</v>
      </c>
      <c r="U52" s="53">
        <v>6.5000000000000002E-2</v>
      </c>
      <c r="V52" s="54">
        <f t="shared" si="26"/>
        <v>22472.58</v>
      </c>
      <c r="W52" s="1"/>
      <c r="X52" s="1"/>
      <c r="Y52" s="1"/>
      <c r="Z52" s="1"/>
      <c r="AA52" s="1"/>
    </row>
    <row r="53" spans="1:27" ht="15.75" customHeight="1" x14ac:dyDescent="0.2">
      <c r="A53" s="1"/>
      <c r="B53" s="8" t="s">
        <v>45</v>
      </c>
      <c r="C53" s="7">
        <v>50</v>
      </c>
      <c r="D53" s="8" t="s">
        <v>29</v>
      </c>
      <c r="E53" s="7">
        <v>50</v>
      </c>
      <c r="F53" s="8" t="s">
        <v>27</v>
      </c>
      <c r="G53" s="9">
        <v>50</v>
      </c>
      <c r="H53" s="10">
        <f>C53+E54+G53</f>
        <v>175</v>
      </c>
      <c r="I53" s="12">
        <v>50</v>
      </c>
      <c r="J53" s="11">
        <v>100</v>
      </c>
      <c r="K53" s="21">
        <v>240</v>
      </c>
      <c r="L53" s="14">
        <f t="shared" si="22"/>
        <v>515</v>
      </c>
      <c r="M53" s="15">
        <v>183.9</v>
      </c>
      <c r="N53" s="15">
        <v>4</v>
      </c>
      <c r="O53" s="324"/>
      <c r="P53" s="50">
        <v>1000</v>
      </c>
      <c r="Q53" s="51">
        <f t="shared" si="23"/>
        <v>378834</v>
      </c>
      <c r="R53" s="52">
        <f t="shared" si="24"/>
        <v>378.834</v>
      </c>
      <c r="S53" s="19">
        <v>0.05</v>
      </c>
      <c r="T53" s="20">
        <f t="shared" si="25"/>
        <v>18941.7</v>
      </c>
      <c r="U53" s="53">
        <v>0.05</v>
      </c>
      <c r="V53" s="54">
        <f t="shared" si="26"/>
        <v>18941.7</v>
      </c>
      <c r="W53" s="1"/>
      <c r="X53" s="1"/>
      <c r="Y53" s="1"/>
      <c r="Z53" s="1"/>
      <c r="AA53" s="1"/>
    </row>
    <row r="54" spans="1:27" ht="15.75" customHeight="1" x14ac:dyDescent="0.2">
      <c r="A54" s="1"/>
      <c r="B54" s="24" t="s">
        <v>46</v>
      </c>
      <c r="C54" s="25">
        <v>75</v>
      </c>
      <c r="D54" s="24" t="s">
        <v>31</v>
      </c>
      <c r="E54" s="25">
        <v>75</v>
      </c>
      <c r="F54" s="24" t="s">
        <v>32</v>
      </c>
      <c r="G54" s="26">
        <v>100</v>
      </c>
      <c r="H54" s="27">
        <f t="shared" ref="H54:H56" si="27">C54+E54+G54</f>
        <v>250</v>
      </c>
      <c r="I54" s="12">
        <v>75</v>
      </c>
      <c r="J54" s="28">
        <v>150</v>
      </c>
      <c r="K54" s="29">
        <v>332.5</v>
      </c>
      <c r="L54" s="30">
        <f t="shared" si="22"/>
        <v>732.5</v>
      </c>
      <c r="M54" s="43">
        <v>183.9</v>
      </c>
      <c r="N54" s="43">
        <v>4</v>
      </c>
      <c r="O54" s="324"/>
      <c r="P54" s="55">
        <v>2000</v>
      </c>
      <c r="Q54" s="56">
        <f t="shared" si="23"/>
        <v>538827</v>
      </c>
      <c r="R54" s="57">
        <f t="shared" si="24"/>
        <v>269.4135</v>
      </c>
      <c r="S54" s="34">
        <v>0.05</v>
      </c>
      <c r="T54" s="35">
        <f t="shared" si="25"/>
        <v>26941.350000000002</v>
      </c>
      <c r="U54" s="58">
        <v>0.05</v>
      </c>
      <c r="V54" s="59">
        <f t="shared" si="26"/>
        <v>26941.350000000002</v>
      </c>
      <c r="W54" s="314">
        <f>Q54+T54+V54</f>
        <v>592709.69999999995</v>
      </c>
      <c r="X54" s="1"/>
      <c r="Y54" s="1"/>
      <c r="Z54" s="1"/>
      <c r="AA54" s="1"/>
    </row>
    <row r="55" spans="1:27" ht="15.75" customHeight="1" x14ac:dyDescent="0.2">
      <c r="A55" s="1"/>
      <c r="B55" s="6" t="s">
        <v>47</v>
      </c>
      <c r="C55" s="7">
        <v>125</v>
      </c>
      <c r="D55" s="6" t="s">
        <v>34</v>
      </c>
      <c r="E55" s="7">
        <v>150</v>
      </c>
      <c r="F55" s="6" t="s">
        <v>32</v>
      </c>
      <c r="G55" s="9">
        <v>100</v>
      </c>
      <c r="H55" s="10">
        <f t="shared" si="27"/>
        <v>375</v>
      </c>
      <c r="I55" s="12">
        <v>75</v>
      </c>
      <c r="J55" s="11">
        <v>150</v>
      </c>
      <c r="K55" s="21">
        <v>332.5</v>
      </c>
      <c r="L55" s="14">
        <f t="shared" si="22"/>
        <v>857.5</v>
      </c>
      <c r="M55" s="15">
        <v>183.9</v>
      </c>
      <c r="N55" s="15">
        <v>4</v>
      </c>
      <c r="O55" s="324"/>
      <c r="P55" s="50">
        <v>5000</v>
      </c>
      <c r="Q55" s="51">
        <f t="shared" si="23"/>
        <v>630777</v>
      </c>
      <c r="R55" s="52">
        <f t="shared" si="24"/>
        <v>126.1554</v>
      </c>
      <c r="S55" s="19">
        <v>0.05</v>
      </c>
      <c r="T55" s="20">
        <f t="shared" si="25"/>
        <v>31538.850000000002</v>
      </c>
      <c r="U55" s="53">
        <v>0.05</v>
      </c>
      <c r="V55" s="54">
        <f t="shared" si="26"/>
        <v>31538.850000000002</v>
      </c>
      <c r="W55" s="1"/>
      <c r="X55" s="1"/>
      <c r="Y55" s="1"/>
      <c r="Z55" s="1"/>
      <c r="AA55" s="1"/>
    </row>
    <row r="56" spans="1:27" ht="15.75" customHeight="1" x14ac:dyDescent="0.2">
      <c r="A56" s="1"/>
      <c r="B56" s="6" t="s">
        <v>48</v>
      </c>
      <c r="C56" s="7">
        <v>200</v>
      </c>
      <c r="D56" s="6" t="s">
        <v>35</v>
      </c>
      <c r="E56" s="7">
        <v>450</v>
      </c>
      <c r="F56" s="6" t="s">
        <v>36</v>
      </c>
      <c r="G56" s="9">
        <v>400</v>
      </c>
      <c r="H56" s="10">
        <f t="shared" si="27"/>
        <v>1050</v>
      </c>
      <c r="I56" s="12">
        <v>150</v>
      </c>
      <c r="J56" s="11">
        <v>250</v>
      </c>
      <c r="K56" s="21">
        <v>425</v>
      </c>
      <c r="L56" s="14">
        <f t="shared" si="22"/>
        <v>1725</v>
      </c>
      <c r="M56" s="15">
        <v>183.9</v>
      </c>
      <c r="N56" s="15">
        <v>4</v>
      </c>
      <c r="O56" s="324"/>
      <c r="P56" s="50">
        <v>8000</v>
      </c>
      <c r="Q56" s="51">
        <f t="shared" si="23"/>
        <v>1268910</v>
      </c>
      <c r="R56" s="52">
        <f t="shared" si="24"/>
        <v>158.61375000000001</v>
      </c>
      <c r="S56" s="19">
        <v>0.05</v>
      </c>
      <c r="T56" s="20">
        <f t="shared" si="25"/>
        <v>63445.5</v>
      </c>
      <c r="U56" s="53">
        <v>0.05</v>
      </c>
      <c r="V56" s="54">
        <f t="shared" si="26"/>
        <v>63445.5</v>
      </c>
      <c r="W56" s="1"/>
      <c r="X56" s="1"/>
      <c r="Y56" s="1"/>
      <c r="Z56" s="1"/>
      <c r="AA56" s="1"/>
    </row>
    <row r="57" spans="1:27" ht="15.75" customHeight="1" x14ac:dyDescent="0.2">
      <c r="A57" s="1"/>
      <c r="B57" s="6" t="s">
        <v>49</v>
      </c>
      <c r="C57" s="7"/>
      <c r="D57" s="6" t="s">
        <v>37</v>
      </c>
      <c r="E57" s="7">
        <v>1750</v>
      </c>
      <c r="F57" s="6" t="s">
        <v>38</v>
      </c>
      <c r="G57" s="9">
        <v>1000</v>
      </c>
      <c r="H57" s="10">
        <f>C56+E57+G57</f>
        <v>2950</v>
      </c>
      <c r="I57" s="12">
        <v>250</v>
      </c>
      <c r="J57" s="11">
        <v>350</v>
      </c>
      <c r="K57" s="21">
        <v>530</v>
      </c>
      <c r="L57" s="14">
        <f t="shared" si="22"/>
        <v>3830</v>
      </c>
      <c r="M57" s="15">
        <v>183.9</v>
      </c>
      <c r="N57" s="15">
        <v>4</v>
      </c>
      <c r="O57" s="325"/>
      <c r="P57" s="50">
        <v>10000</v>
      </c>
      <c r="Q57" s="51">
        <f t="shared" si="23"/>
        <v>2817348</v>
      </c>
      <c r="R57" s="52">
        <f t="shared" si="24"/>
        <v>281.73480000000001</v>
      </c>
      <c r="S57" s="19">
        <v>3.5000000000000003E-2</v>
      </c>
      <c r="T57" s="20">
        <f t="shared" si="25"/>
        <v>98607.180000000008</v>
      </c>
      <c r="U57" s="53">
        <v>3.5000000000000003E-2</v>
      </c>
      <c r="V57" s="54">
        <f t="shared" si="26"/>
        <v>98607.180000000008</v>
      </c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99" t="s">
        <v>2</v>
      </c>
      <c r="M61" s="400" t="s">
        <v>56</v>
      </c>
      <c r="N61" s="341"/>
      <c r="O61" s="403" t="s">
        <v>57</v>
      </c>
      <c r="P61" s="341"/>
      <c r="Q61" s="396" t="s">
        <v>58</v>
      </c>
      <c r="R61" s="396" t="s">
        <v>59</v>
      </c>
      <c r="S61" s="398" t="s">
        <v>60</v>
      </c>
      <c r="T61" s="397" t="s">
        <v>433</v>
      </c>
      <c r="U61" s="397" t="s">
        <v>434</v>
      </c>
      <c r="V61" s="390" t="s">
        <v>435</v>
      </c>
      <c r="W61" s="390" t="s">
        <v>436</v>
      </c>
      <c r="X61" s="1"/>
      <c r="Y61" s="1"/>
      <c r="Z61" s="1"/>
      <c r="AA61" s="1"/>
    </row>
    <row r="62" spans="1:27" ht="26.25" customHeight="1" x14ac:dyDescent="0.2">
      <c r="A62" s="1"/>
      <c r="B62" s="60" t="s">
        <v>61</v>
      </c>
      <c r="C62" s="60" t="s">
        <v>62</v>
      </c>
      <c r="D62" s="60" t="s">
        <v>63</v>
      </c>
      <c r="E62" s="61" t="s">
        <v>64</v>
      </c>
      <c r="F62" s="61" t="s">
        <v>65</v>
      </c>
      <c r="G62" s="60" t="s">
        <v>66</v>
      </c>
      <c r="H62" s="60"/>
      <c r="I62" s="1"/>
      <c r="J62" s="1"/>
      <c r="K62" s="1"/>
      <c r="L62" s="324"/>
      <c r="M62" s="401"/>
      <c r="N62" s="402"/>
      <c r="O62" s="401"/>
      <c r="P62" s="402"/>
      <c r="Q62" s="324"/>
      <c r="R62" s="324"/>
      <c r="S62" s="324"/>
      <c r="T62" s="324"/>
      <c r="U62" s="324"/>
      <c r="V62" s="324"/>
      <c r="W62" s="324"/>
      <c r="X62" s="1"/>
      <c r="Y62" s="1"/>
      <c r="Z62" s="1"/>
      <c r="AA62" s="1"/>
    </row>
    <row r="63" spans="1:27" ht="37.5" customHeight="1" x14ac:dyDescent="0.2">
      <c r="A63" s="1"/>
      <c r="B63" s="62">
        <v>30</v>
      </c>
      <c r="C63" s="62">
        <v>4.8</v>
      </c>
      <c r="D63" s="62">
        <f t="shared" ref="D63:D65" si="28">B63*C63</f>
        <v>144</v>
      </c>
      <c r="E63" s="62"/>
      <c r="F63" s="62"/>
      <c r="G63" s="62"/>
      <c r="H63" s="62"/>
      <c r="I63" s="1"/>
      <c r="J63" s="1"/>
      <c r="K63" s="1"/>
      <c r="L63" s="325"/>
      <c r="M63" s="374"/>
      <c r="N63" s="343"/>
      <c r="O63" s="374"/>
      <c r="P63" s="343"/>
      <c r="Q63" s="325"/>
      <c r="R63" s="325"/>
      <c r="S63" s="325"/>
      <c r="T63" s="325"/>
      <c r="U63" s="325"/>
      <c r="V63" s="325"/>
      <c r="W63" s="325"/>
      <c r="X63" s="1"/>
      <c r="Y63" s="1"/>
      <c r="Z63" s="1"/>
      <c r="AA63" s="1"/>
    </row>
    <row r="64" spans="1:27" ht="22.5" customHeight="1" x14ac:dyDescent="0.2">
      <c r="A64" s="1"/>
      <c r="B64" s="62">
        <v>12</v>
      </c>
      <c r="C64" s="62">
        <v>2.9</v>
      </c>
      <c r="D64" s="62">
        <f t="shared" si="28"/>
        <v>34.799999999999997</v>
      </c>
      <c r="E64" s="62"/>
      <c r="F64" s="62"/>
      <c r="G64" s="62"/>
      <c r="H64" s="62"/>
      <c r="I64" s="1"/>
      <c r="J64" s="1"/>
      <c r="K64" s="1"/>
      <c r="L64" s="63" t="s">
        <v>67</v>
      </c>
      <c r="M64" s="64" t="s">
        <v>68</v>
      </c>
      <c r="N64" s="64" t="s">
        <v>69</v>
      </c>
      <c r="O64" s="65" t="s">
        <v>68</v>
      </c>
      <c r="P64" s="65" t="s">
        <v>69</v>
      </c>
      <c r="Q64" s="66" t="s">
        <v>68</v>
      </c>
      <c r="R64" s="66" t="s">
        <v>69</v>
      </c>
      <c r="S64" s="67" t="s">
        <v>70</v>
      </c>
      <c r="T64" s="66" t="s">
        <v>68</v>
      </c>
      <c r="U64" s="66" t="s">
        <v>69</v>
      </c>
      <c r="V64" s="68"/>
      <c r="W64" s="68"/>
      <c r="X64" s="1"/>
      <c r="Y64" s="1"/>
      <c r="Z64" s="1"/>
      <c r="AA64" s="1"/>
    </row>
    <row r="65" spans="1:27" ht="15.75" customHeight="1" x14ac:dyDescent="0.2">
      <c r="A65" s="1"/>
      <c r="B65" s="62">
        <v>3</v>
      </c>
      <c r="C65" s="62">
        <v>1.7</v>
      </c>
      <c r="D65" s="62">
        <f t="shared" si="28"/>
        <v>5.0999999999999996</v>
      </c>
      <c r="E65" s="62"/>
      <c r="F65" s="62"/>
      <c r="G65" s="62"/>
      <c r="H65" s="62"/>
      <c r="I65" s="1"/>
      <c r="J65" s="1"/>
      <c r="K65" s="1"/>
      <c r="L65" s="69">
        <v>100</v>
      </c>
      <c r="M65" s="70">
        <v>60</v>
      </c>
      <c r="N65" s="70">
        <v>80</v>
      </c>
      <c r="O65" s="13">
        <v>29</v>
      </c>
      <c r="P65" s="13">
        <v>62</v>
      </c>
      <c r="Q65" s="71">
        <f t="shared" ref="Q65:R65" si="29">M65+O65</f>
        <v>89</v>
      </c>
      <c r="R65" s="71">
        <f t="shared" si="29"/>
        <v>142</v>
      </c>
      <c r="S65" s="72">
        <f t="shared" ref="S65:S72" si="30">184*4</f>
        <v>736</v>
      </c>
      <c r="T65" s="73">
        <f t="shared" ref="T65:T72" si="31">Q65*S65</f>
        <v>65504</v>
      </c>
      <c r="U65" s="73">
        <f t="shared" ref="U65:U72" si="32">R65*S65</f>
        <v>104512</v>
      </c>
      <c r="V65" s="74">
        <f t="shared" ref="V65:V72" si="33">T65/L65</f>
        <v>655.04</v>
      </c>
      <c r="W65" s="74">
        <f t="shared" ref="W65:W72" si="34">U65/L65</f>
        <v>1045.1199999999999</v>
      </c>
      <c r="X65" s="1"/>
      <c r="Y65" s="1"/>
      <c r="Z65" s="1"/>
      <c r="AA65" s="1"/>
    </row>
    <row r="66" spans="1:27" ht="15.75" customHeight="1" x14ac:dyDescent="0.2">
      <c r="A66" s="1"/>
      <c r="B66" s="85">
        <f>SUM(B63:B65)</f>
        <v>45</v>
      </c>
      <c r="C66" s="62"/>
      <c r="D66" s="169">
        <f>SUM(D63:D65)</f>
        <v>183.9</v>
      </c>
      <c r="E66" s="169">
        <v>4</v>
      </c>
      <c r="F66" s="169"/>
      <c r="G66" s="85">
        <f>D66*E66</f>
        <v>735.6</v>
      </c>
      <c r="H66" s="62"/>
      <c r="I66" s="1"/>
      <c r="J66" s="1"/>
      <c r="K66" s="1"/>
      <c r="L66" s="69">
        <v>250</v>
      </c>
      <c r="M66" s="70">
        <v>90</v>
      </c>
      <c r="N66" s="70">
        <v>130</v>
      </c>
      <c r="O66" s="13">
        <v>62.5</v>
      </c>
      <c r="P66" s="13">
        <v>137.5</v>
      </c>
      <c r="Q66" s="71">
        <f t="shared" ref="Q66:R66" si="35">M66+O66</f>
        <v>152.5</v>
      </c>
      <c r="R66" s="71">
        <f t="shared" si="35"/>
        <v>267.5</v>
      </c>
      <c r="S66" s="72">
        <f t="shared" si="30"/>
        <v>736</v>
      </c>
      <c r="T66" s="73">
        <f t="shared" si="31"/>
        <v>112240</v>
      </c>
      <c r="U66" s="73">
        <f t="shared" si="32"/>
        <v>196880</v>
      </c>
      <c r="V66" s="74">
        <f t="shared" si="33"/>
        <v>448.96</v>
      </c>
      <c r="W66" s="74">
        <f t="shared" si="34"/>
        <v>787.52</v>
      </c>
      <c r="X66" s="1"/>
      <c r="Y66" s="1"/>
      <c r="Z66" s="1"/>
      <c r="AA66" s="1"/>
    </row>
    <row r="67" spans="1:27" ht="15.75" customHeight="1" x14ac:dyDescent="0.2">
      <c r="A67" s="1"/>
      <c r="B67" s="62"/>
      <c r="C67" s="62"/>
      <c r="D67" s="62"/>
      <c r="E67" s="62"/>
      <c r="F67" s="169">
        <v>1.1499999999999999</v>
      </c>
      <c r="G67" s="62"/>
      <c r="H67" s="62"/>
      <c r="I67" s="1"/>
      <c r="J67" s="1"/>
      <c r="K67" s="1"/>
      <c r="L67" s="69">
        <v>500</v>
      </c>
      <c r="M67" s="70">
        <v>180</v>
      </c>
      <c r="N67" s="70">
        <v>230</v>
      </c>
      <c r="O67" s="21">
        <v>107.5</v>
      </c>
      <c r="P67" s="21">
        <v>240</v>
      </c>
      <c r="Q67" s="76">
        <f t="shared" ref="Q67:R67" si="36">M67+O67</f>
        <v>287.5</v>
      </c>
      <c r="R67" s="76">
        <f t="shared" si="36"/>
        <v>470</v>
      </c>
      <c r="S67" s="72">
        <f t="shared" si="30"/>
        <v>736</v>
      </c>
      <c r="T67" s="73">
        <f t="shared" si="31"/>
        <v>211600</v>
      </c>
      <c r="U67" s="73">
        <f t="shared" si="32"/>
        <v>345920</v>
      </c>
      <c r="V67" s="74">
        <f t="shared" si="33"/>
        <v>423.2</v>
      </c>
      <c r="W67" s="74">
        <f t="shared" si="34"/>
        <v>691.84</v>
      </c>
      <c r="X67" s="1"/>
      <c r="Y67" s="1"/>
      <c r="Z67" s="1"/>
      <c r="AA67" s="1"/>
    </row>
    <row r="68" spans="1:27" ht="15.75" customHeight="1" x14ac:dyDescent="0.2">
      <c r="A68" s="1"/>
      <c r="B68" s="62"/>
      <c r="C68" s="62"/>
      <c r="D68" s="62"/>
      <c r="E68" s="62"/>
      <c r="F68" s="62" t="s">
        <v>71</v>
      </c>
      <c r="G68" s="315">
        <f>G66*F67</f>
        <v>845.93999999999994</v>
      </c>
      <c r="H68" s="62"/>
      <c r="I68" s="1"/>
      <c r="J68" s="1"/>
      <c r="K68" s="1"/>
      <c r="L68" s="69">
        <v>1000</v>
      </c>
      <c r="M68" s="70">
        <v>225</v>
      </c>
      <c r="N68" s="70">
        <v>275</v>
      </c>
      <c r="O68" s="21">
        <v>107.5</v>
      </c>
      <c r="P68" s="21">
        <v>240</v>
      </c>
      <c r="Q68" s="76">
        <f t="shared" ref="Q68:R68" si="37">M68+O68</f>
        <v>332.5</v>
      </c>
      <c r="R68" s="76">
        <f t="shared" si="37"/>
        <v>515</v>
      </c>
      <c r="S68" s="72">
        <f t="shared" si="30"/>
        <v>736</v>
      </c>
      <c r="T68" s="73">
        <f t="shared" si="31"/>
        <v>244720</v>
      </c>
      <c r="U68" s="73">
        <f t="shared" si="32"/>
        <v>379040</v>
      </c>
      <c r="V68" s="316">
        <f t="shared" si="33"/>
        <v>244.72</v>
      </c>
      <c r="W68" s="316">
        <f t="shared" si="34"/>
        <v>379.04</v>
      </c>
      <c r="X68" s="1"/>
      <c r="Y68" s="1"/>
      <c r="Z68" s="1"/>
      <c r="AA68" s="1"/>
    </row>
    <row r="69" spans="1:27" ht="15.75" customHeight="1" x14ac:dyDescent="0.2">
      <c r="A69" s="1"/>
      <c r="B69" s="62"/>
      <c r="C69" s="62"/>
      <c r="D69" s="62"/>
      <c r="E69" s="62"/>
      <c r="F69" s="62"/>
      <c r="G69" s="62"/>
      <c r="H69" s="62"/>
      <c r="I69" s="1"/>
      <c r="J69" s="1"/>
      <c r="K69" s="1"/>
      <c r="L69" s="77">
        <v>2000</v>
      </c>
      <c r="M69" s="78">
        <v>325</v>
      </c>
      <c r="N69" s="78">
        <v>400</v>
      </c>
      <c r="O69" s="29">
        <v>145</v>
      </c>
      <c r="P69" s="29">
        <v>332.5</v>
      </c>
      <c r="Q69" s="79">
        <f t="shared" ref="Q69:R69" si="38">M69+O69</f>
        <v>470</v>
      </c>
      <c r="R69" s="79">
        <f t="shared" si="38"/>
        <v>732.5</v>
      </c>
      <c r="S69" s="80">
        <f t="shared" si="30"/>
        <v>736</v>
      </c>
      <c r="T69" s="81">
        <f t="shared" si="31"/>
        <v>345920</v>
      </c>
      <c r="U69" s="81">
        <f t="shared" si="32"/>
        <v>539120</v>
      </c>
      <c r="V69" s="82">
        <f t="shared" si="33"/>
        <v>172.96</v>
      </c>
      <c r="W69" s="82">
        <f t="shared" si="34"/>
        <v>269.56</v>
      </c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69">
        <v>5000</v>
      </c>
      <c r="M70" s="70">
        <v>450</v>
      </c>
      <c r="N70" s="70">
        <v>525</v>
      </c>
      <c r="O70" s="21">
        <v>145</v>
      </c>
      <c r="P70" s="21">
        <v>332.5</v>
      </c>
      <c r="Q70" s="76">
        <f t="shared" ref="Q70:R70" si="39">M70+O70</f>
        <v>595</v>
      </c>
      <c r="R70" s="76">
        <f t="shared" si="39"/>
        <v>857.5</v>
      </c>
      <c r="S70" s="72">
        <f t="shared" si="30"/>
        <v>736</v>
      </c>
      <c r="T70" s="73">
        <f t="shared" si="31"/>
        <v>437920</v>
      </c>
      <c r="U70" s="73">
        <f t="shared" si="32"/>
        <v>631120</v>
      </c>
      <c r="V70" s="74">
        <f t="shared" si="33"/>
        <v>87.584000000000003</v>
      </c>
      <c r="W70" s="74">
        <f t="shared" si="34"/>
        <v>126.224</v>
      </c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69">
        <v>8000</v>
      </c>
      <c r="M71" s="70">
        <v>1200</v>
      </c>
      <c r="N71" s="70">
        <v>1300</v>
      </c>
      <c r="O71" s="21">
        <v>182.5</v>
      </c>
      <c r="P71" s="21">
        <v>425</v>
      </c>
      <c r="Q71" s="76">
        <f t="shared" ref="Q71:R71" si="40">M71+O71</f>
        <v>1382.5</v>
      </c>
      <c r="R71" s="76">
        <f t="shared" si="40"/>
        <v>1725</v>
      </c>
      <c r="S71" s="72">
        <f t="shared" si="30"/>
        <v>736</v>
      </c>
      <c r="T71" s="73">
        <f t="shared" si="31"/>
        <v>1017520</v>
      </c>
      <c r="U71" s="73">
        <f t="shared" si="32"/>
        <v>1269600</v>
      </c>
      <c r="V71" s="74">
        <f t="shared" si="33"/>
        <v>127.19</v>
      </c>
      <c r="W71" s="74">
        <f t="shared" si="34"/>
        <v>158.69999999999999</v>
      </c>
      <c r="X71" s="1"/>
      <c r="Y71" s="1"/>
      <c r="Z71" s="1"/>
      <c r="AA71" s="1"/>
    </row>
    <row r="72" spans="1:27" ht="15.75" customHeight="1" x14ac:dyDescent="0.2">
      <c r="A72" s="1"/>
      <c r="B72" s="1" t="s">
        <v>72</v>
      </c>
      <c r="C72" s="1" t="s">
        <v>73</v>
      </c>
      <c r="D72" s="1" t="s">
        <v>74</v>
      </c>
      <c r="E72" s="1"/>
      <c r="F72" s="1" t="s">
        <v>75</v>
      </c>
      <c r="G72" s="1" t="s">
        <v>76</v>
      </c>
      <c r="H72" s="1" t="s">
        <v>73</v>
      </c>
      <c r="I72" s="1"/>
      <c r="J72" s="1"/>
      <c r="K72" s="1"/>
      <c r="L72" s="69">
        <v>10000</v>
      </c>
      <c r="M72" s="70">
        <v>3200</v>
      </c>
      <c r="N72" s="70">
        <v>3300</v>
      </c>
      <c r="O72" s="21">
        <v>225</v>
      </c>
      <c r="P72" s="21">
        <v>530</v>
      </c>
      <c r="Q72" s="76">
        <f t="shared" ref="Q72:R72" si="41">M72+O72</f>
        <v>3425</v>
      </c>
      <c r="R72" s="76">
        <f t="shared" si="41"/>
        <v>3830</v>
      </c>
      <c r="S72" s="72">
        <f t="shared" si="30"/>
        <v>736</v>
      </c>
      <c r="T72" s="83">
        <f t="shared" si="31"/>
        <v>2520800</v>
      </c>
      <c r="U72" s="83">
        <f t="shared" si="32"/>
        <v>2818880</v>
      </c>
      <c r="V72" s="74">
        <f t="shared" si="33"/>
        <v>252.08</v>
      </c>
      <c r="W72" s="74">
        <f t="shared" si="34"/>
        <v>281.88799999999998</v>
      </c>
      <c r="X72" s="1"/>
      <c r="Y72" s="1"/>
      <c r="Z72" s="1"/>
      <c r="AA72" s="1"/>
    </row>
    <row r="73" spans="1:27" ht="15.75" customHeight="1" x14ac:dyDescent="0.2">
      <c r="A73" s="1"/>
      <c r="B73" s="1">
        <v>176</v>
      </c>
      <c r="C73" s="1">
        <v>4.8</v>
      </c>
      <c r="D73" s="1">
        <f t="shared" ref="D73:D75" si="42">B73*C73</f>
        <v>844.8</v>
      </c>
      <c r="E73" s="1">
        <f t="shared" ref="E73:E75" si="43">D73*50%</f>
        <v>422.4</v>
      </c>
      <c r="F73" s="1">
        <f t="shared" ref="F73:F75" si="44">D73+E73</f>
        <v>1267.1999999999998</v>
      </c>
      <c r="G73" s="1">
        <v>3</v>
      </c>
      <c r="H73" s="1">
        <f t="shared" ref="H73:H75" si="45">F73*G73</f>
        <v>3801.5999999999995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>
        <v>176</v>
      </c>
      <c r="C74" s="1">
        <v>2.9</v>
      </c>
      <c r="D74" s="1">
        <f t="shared" si="42"/>
        <v>510.4</v>
      </c>
      <c r="E74" s="1">
        <f t="shared" si="43"/>
        <v>255.2</v>
      </c>
      <c r="F74" s="1">
        <f t="shared" si="44"/>
        <v>765.59999999999991</v>
      </c>
      <c r="G74" s="1">
        <v>1</v>
      </c>
      <c r="H74" s="1">
        <f t="shared" si="45"/>
        <v>765.59999999999991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>
        <v>176</v>
      </c>
      <c r="C75" s="1">
        <v>1.7</v>
      </c>
      <c r="D75" s="1">
        <f t="shared" si="42"/>
        <v>299.2</v>
      </c>
      <c r="E75" s="1">
        <f t="shared" si="43"/>
        <v>149.6</v>
      </c>
      <c r="F75" s="1">
        <f t="shared" si="44"/>
        <v>448.79999999999995</v>
      </c>
      <c r="G75" s="1">
        <v>1</v>
      </c>
      <c r="H75" s="1">
        <f t="shared" si="45"/>
        <v>448.79999999999995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 t="s">
        <v>77</v>
      </c>
      <c r="C76" s="1"/>
      <c r="D76" s="1"/>
      <c r="E76" s="1"/>
      <c r="F76" s="1"/>
      <c r="G76" s="1"/>
      <c r="H76" s="84">
        <f>SUM(H73:H75)</f>
        <v>5015.9999999999991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>
        <v>18</v>
      </c>
      <c r="H77" s="1">
        <f>H76*G77</f>
        <v>90287.999999999985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5"/>
      <c r="X103" s="85"/>
      <c r="Y103" s="85"/>
      <c r="Z103" s="85"/>
      <c r="AA103" s="85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85"/>
      <c r="D111" s="85"/>
      <c r="E111" s="85"/>
      <c r="F111" s="85"/>
      <c r="G111" s="1"/>
      <c r="H111" s="1"/>
      <c r="I111" s="1"/>
      <c r="J111" s="1"/>
      <c r="K111" s="85"/>
      <c r="L111" s="85"/>
      <c r="M111" s="85"/>
      <c r="N111" s="85"/>
      <c r="O111" s="85"/>
      <c r="P111" s="85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85"/>
      <c r="H112" s="85"/>
      <c r="I112" s="85"/>
      <c r="J112" s="8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85"/>
      <c r="B115" s="8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85"/>
      <c r="R115" s="85"/>
      <c r="S115" s="85"/>
      <c r="T115" s="1"/>
      <c r="U115" s="85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85"/>
      <c r="U116" s="1"/>
      <c r="V116" s="85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86"/>
      <c r="I235" s="86"/>
      <c r="J235" s="86"/>
      <c r="K235" s="86"/>
      <c r="L235" s="8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86"/>
      <c r="I236" s="86"/>
      <c r="J236" s="86"/>
      <c r="K236" s="86"/>
      <c r="L236" s="8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86"/>
      <c r="I237" s="86"/>
      <c r="J237" s="86"/>
      <c r="K237" s="86"/>
      <c r="L237" s="8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86"/>
      <c r="I238" s="86"/>
      <c r="J238" s="86"/>
      <c r="K238" s="86"/>
      <c r="L238" s="8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86"/>
      <c r="I239" s="86"/>
      <c r="J239" s="86"/>
      <c r="K239" s="86"/>
      <c r="L239" s="8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86"/>
      <c r="I240" s="86"/>
      <c r="J240" s="86"/>
      <c r="K240" s="86"/>
      <c r="L240" s="8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86"/>
      <c r="I241" s="86"/>
      <c r="J241" s="86"/>
      <c r="K241" s="86"/>
      <c r="L241" s="8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86"/>
      <c r="I242" s="86"/>
      <c r="J242" s="86"/>
      <c r="K242" s="86"/>
      <c r="L242" s="8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86"/>
      <c r="I243" s="86"/>
      <c r="J243" s="86"/>
      <c r="K243" s="86"/>
      <c r="L243" s="8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86"/>
      <c r="I244" s="86"/>
      <c r="J244" s="86"/>
      <c r="K244" s="86"/>
      <c r="L244" s="8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86"/>
      <c r="I245" s="86"/>
      <c r="J245" s="86"/>
      <c r="K245" s="86"/>
      <c r="L245" s="8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86"/>
      <c r="I246" s="86"/>
      <c r="J246" s="86"/>
      <c r="K246" s="86"/>
      <c r="L246" s="8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86"/>
      <c r="I247" s="86"/>
      <c r="J247" s="86"/>
      <c r="K247" s="86"/>
      <c r="L247" s="8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86"/>
      <c r="I248" s="86"/>
      <c r="J248" s="86"/>
      <c r="K248" s="86"/>
      <c r="L248" s="8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86"/>
      <c r="I249" s="86"/>
      <c r="J249" s="86"/>
      <c r="K249" s="86"/>
      <c r="L249" s="8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86"/>
      <c r="I250" s="86"/>
      <c r="J250" s="86"/>
      <c r="K250" s="86"/>
      <c r="L250" s="8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86"/>
      <c r="I251" s="86"/>
      <c r="J251" s="86"/>
      <c r="K251" s="86"/>
      <c r="L251" s="8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86"/>
      <c r="I252" s="86"/>
      <c r="J252" s="86"/>
      <c r="K252" s="86"/>
      <c r="L252" s="8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86"/>
      <c r="I253" s="86"/>
      <c r="J253" s="86"/>
      <c r="K253" s="86"/>
      <c r="L253" s="8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86"/>
      <c r="I254" s="86"/>
      <c r="J254" s="86"/>
      <c r="K254" s="86"/>
      <c r="L254" s="8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86"/>
      <c r="I255" s="86"/>
      <c r="J255" s="86"/>
      <c r="K255" s="86"/>
      <c r="L255" s="8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86"/>
      <c r="I256" s="86"/>
      <c r="J256" s="86"/>
      <c r="K256" s="86"/>
      <c r="L256" s="8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86"/>
      <c r="I257" s="86"/>
      <c r="J257" s="86"/>
      <c r="K257" s="86"/>
      <c r="L257" s="8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86"/>
      <c r="I258" s="86"/>
      <c r="J258" s="86"/>
      <c r="K258" s="86"/>
      <c r="L258" s="8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86"/>
      <c r="I259" s="86"/>
      <c r="J259" s="86"/>
      <c r="K259" s="86"/>
      <c r="L259" s="8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86"/>
      <c r="I260" s="86"/>
      <c r="J260" s="86"/>
      <c r="K260" s="86"/>
      <c r="L260" s="8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86"/>
      <c r="I261" s="86"/>
      <c r="J261" s="86"/>
      <c r="K261" s="86"/>
      <c r="L261" s="8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86"/>
      <c r="I262" s="86"/>
      <c r="J262" s="86"/>
      <c r="K262" s="86"/>
      <c r="L262" s="8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86"/>
      <c r="I263" s="86"/>
      <c r="J263" s="86"/>
      <c r="K263" s="86"/>
      <c r="L263" s="8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86"/>
      <c r="I264" s="86"/>
      <c r="J264" s="86"/>
      <c r="K264" s="86"/>
      <c r="L264" s="8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86"/>
      <c r="I265" s="86"/>
      <c r="J265" s="86"/>
      <c r="K265" s="86"/>
      <c r="L265" s="8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86"/>
      <c r="I266" s="86"/>
      <c r="J266" s="86"/>
      <c r="K266" s="86"/>
      <c r="L266" s="8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86"/>
      <c r="I267" s="86"/>
      <c r="J267" s="86"/>
      <c r="K267" s="86"/>
      <c r="L267" s="8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86"/>
      <c r="I268" s="86"/>
      <c r="J268" s="86"/>
      <c r="K268" s="86"/>
      <c r="L268" s="8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86"/>
      <c r="I269" s="86"/>
      <c r="J269" s="86"/>
      <c r="K269" s="86"/>
      <c r="L269" s="8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86"/>
      <c r="I270" s="86"/>
      <c r="J270" s="86"/>
      <c r="K270" s="86"/>
      <c r="L270" s="8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86"/>
      <c r="I271" s="86"/>
      <c r="J271" s="86"/>
      <c r="K271" s="86"/>
      <c r="L271" s="8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86"/>
      <c r="I272" s="86"/>
      <c r="J272" s="86"/>
      <c r="K272" s="86"/>
      <c r="L272" s="8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86"/>
      <c r="I273" s="86"/>
      <c r="J273" s="86"/>
      <c r="K273" s="86"/>
      <c r="L273" s="8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86"/>
      <c r="I274" s="86"/>
      <c r="J274" s="86"/>
      <c r="K274" s="86"/>
      <c r="L274" s="8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86"/>
      <c r="I275" s="86"/>
      <c r="J275" s="86"/>
      <c r="K275" s="86"/>
      <c r="L275" s="8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86"/>
      <c r="I276" s="86"/>
      <c r="J276" s="86"/>
      <c r="K276" s="86"/>
      <c r="L276" s="8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86"/>
      <c r="I277" s="86"/>
      <c r="J277" s="86"/>
      <c r="K277" s="86"/>
      <c r="L277" s="8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86"/>
      <c r="I278" s="86"/>
      <c r="J278" s="86"/>
      <c r="K278" s="86"/>
      <c r="L278" s="8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86"/>
      <c r="I279" s="86"/>
      <c r="J279" s="86"/>
      <c r="K279" s="86"/>
      <c r="L279" s="8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86"/>
      <c r="I280" s="86"/>
      <c r="J280" s="86"/>
      <c r="K280" s="86"/>
      <c r="L280" s="8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86"/>
      <c r="I281" s="86"/>
      <c r="J281" s="86"/>
      <c r="K281" s="86"/>
      <c r="L281" s="8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86"/>
      <c r="I282" s="86"/>
      <c r="J282" s="86"/>
      <c r="K282" s="86"/>
      <c r="L282" s="8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86"/>
      <c r="I283" s="86"/>
      <c r="J283" s="86"/>
      <c r="K283" s="86"/>
      <c r="L283" s="8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86"/>
      <c r="I284" s="86"/>
      <c r="J284" s="86"/>
      <c r="K284" s="86"/>
      <c r="L284" s="8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86"/>
      <c r="I285" s="86"/>
      <c r="J285" s="86"/>
      <c r="K285" s="86"/>
      <c r="L285" s="8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86"/>
      <c r="I286" s="86"/>
      <c r="J286" s="86"/>
      <c r="K286" s="86"/>
      <c r="L286" s="8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86"/>
      <c r="I287" s="86"/>
      <c r="J287" s="86"/>
      <c r="K287" s="86"/>
      <c r="L287" s="8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86"/>
      <c r="I288" s="86"/>
      <c r="J288" s="86"/>
      <c r="K288" s="86"/>
      <c r="L288" s="8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86"/>
      <c r="I289" s="86"/>
      <c r="J289" s="86"/>
      <c r="K289" s="86"/>
      <c r="L289" s="8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86"/>
      <c r="I290" s="86"/>
      <c r="J290" s="86"/>
      <c r="K290" s="86"/>
      <c r="L290" s="8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86"/>
      <c r="I291" s="86"/>
      <c r="J291" s="86"/>
      <c r="K291" s="86"/>
      <c r="L291" s="8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86"/>
      <c r="I292" s="86"/>
      <c r="J292" s="86"/>
      <c r="K292" s="86"/>
      <c r="L292" s="8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86"/>
      <c r="I293" s="86"/>
      <c r="J293" s="86"/>
      <c r="K293" s="86"/>
      <c r="L293" s="8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86"/>
      <c r="I294" s="86"/>
      <c r="J294" s="86"/>
      <c r="K294" s="86"/>
      <c r="L294" s="8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86"/>
      <c r="I295" s="86"/>
      <c r="J295" s="86"/>
      <c r="K295" s="86"/>
      <c r="L295" s="8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86"/>
      <c r="I296" s="86"/>
      <c r="J296" s="86"/>
      <c r="K296" s="86"/>
      <c r="L296" s="8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86"/>
      <c r="I297" s="86"/>
      <c r="J297" s="86"/>
      <c r="K297" s="86"/>
      <c r="L297" s="8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86"/>
      <c r="I298" s="86"/>
      <c r="J298" s="86"/>
      <c r="K298" s="86"/>
      <c r="L298" s="8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86"/>
      <c r="I299" s="86"/>
      <c r="J299" s="86"/>
      <c r="K299" s="86"/>
      <c r="L299" s="8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86"/>
      <c r="I300" s="86"/>
      <c r="J300" s="86"/>
      <c r="K300" s="86"/>
      <c r="L300" s="8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86"/>
      <c r="I301" s="86"/>
      <c r="J301" s="86"/>
      <c r="K301" s="86"/>
      <c r="L301" s="8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86"/>
      <c r="I302" s="86"/>
      <c r="J302" s="86"/>
      <c r="K302" s="86"/>
      <c r="L302" s="8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86"/>
      <c r="I303" s="86"/>
      <c r="J303" s="86"/>
      <c r="K303" s="86"/>
      <c r="L303" s="8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86"/>
      <c r="I304" s="86"/>
      <c r="J304" s="86"/>
      <c r="K304" s="86"/>
      <c r="L304" s="8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86"/>
      <c r="I305" s="86"/>
      <c r="J305" s="86"/>
      <c r="K305" s="86"/>
      <c r="L305" s="8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86"/>
      <c r="I306" s="86"/>
      <c r="J306" s="86"/>
      <c r="K306" s="86"/>
      <c r="L306" s="8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86"/>
      <c r="I307" s="86"/>
      <c r="J307" s="86"/>
      <c r="K307" s="86"/>
      <c r="L307" s="8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86"/>
      <c r="I308" s="86"/>
      <c r="J308" s="86"/>
      <c r="K308" s="86"/>
      <c r="L308" s="8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86"/>
      <c r="I309" s="86"/>
      <c r="J309" s="86"/>
      <c r="K309" s="86"/>
      <c r="L309" s="8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86"/>
      <c r="I310" s="86"/>
      <c r="J310" s="86"/>
      <c r="K310" s="86"/>
      <c r="L310" s="8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86"/>
      <c r="I311" s="86"/>
      <c r="J311" s="86"/>
      <c r="K311" s="86"/>
      <c r="L311" s="8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86"/>
      <c r="I312" s="86"/>
      <c r="J312" s="86"/>
      <c r="K312" s="86"/>
      <c r="L312" s="8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86"/>
      <c r="I313" s="86"/>
      <c r="J313" s="86"/>
      <c r="K313" s="86"/>
      <c r="L313" s="8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86"/>
      <c r="I314" s="86"/>
      <c r="J314" s="86"/>
      <c r="K314" s="86"/>
      <c r="L314" s="8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86"/>
      <c r="I315" s="86"/>
      <c r="J315" s="86"/>
      <c r="K315" s="86"/>
      <c r="L315" s="8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86"/>
      <c r="I316" s="86"/>
      <c r="J316" s="86"/>
      <c r="K316" s="86"/>
      <c r="L316" s="86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86"/>
      <c r="I317" s="86"/>
      <c r="J317" s="86"/>
      <c r="K317" s="86"/>
      <c r="L317" s="86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86"/>
      <c r="I318" s="86"/>
      <c r="J318" s="86"/>
      <c r="K318" s="86"/>
      <c r="L318" s="86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86"/>
      <c r="I319" s="86"/>
      <c r="J319" s="86"/>
      <c r="K319" s="86"/>
      <c r="L319" s="86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86"/>
      <c r="I320" s="86"/>
      <c r="J320" s="86"/>
      <c r="K320" s="86"/>
      <c r="L320" s="86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86"/>
      <c r="I321" s="86"/>
      <c r="J321" s="86"/>
      <c r="K321" s="86"/>
      <c r="L321" s="86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86"/>
      <c r="I322" s="86"/>
      <c r="J322" s="86"/>
      <c r="K322" s="86"/>
      <c r="L322" s="86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86"/>
      <c r="I323" s="86"/>
      <c r="J323" s="86"/>
      <c r="K323" s="86"/>
      <c r="L323" s="8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86"/>
      <c r="I324" s="86"/>
      <c r="J324" s="86"/>
      <c r="K324" s="86"/>
      <c r="L324" s="86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86"/>
      <c r="I325" s="86"/>
      <c r="J325" s="86"/>
      <c r="K325" s="86"/>
      <c r="L325" s="86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86"/>
      <c r="I326" s="86"/>
      <c r="J326" s="86"/>
      <c r="K326" s="86"/>
      <c r="L326" s="86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86"/>
      <c r="I327" s="86"/>
      <c r="J327" s="86"/>
      <c r="K327" s="86"/>
      <c r="L327" s="86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86"/>
      <c r="I328" s="86"/>
      <c r="J328" s="86"/>
      <c r="K328" s="86"/>
      <c r="L328" s="86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86"/>
      <c r="I329" s="86"/>
      <c r="J329" s="86"/>
      <c r="K329" s="86"/>
      <c r="L329" s="86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86"/>
      <c r="I330" s="86"/>
      <c r="J330" s="86"/>
      <c r="K330" s="86"/>
      <c r="L330" s="86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86"/>
      <c r="I331" s="86"/>
      <c r="J331" s="86"/>
      <c r="K331" s="86"/>
      <c r="L331" s="86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86"/>
      <c r="I332" s="86"/>
      <c r="J332" s="86"/>
      <c r="K332" s="86"/>
      <c r="L332" s="86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86"/>
      <c r="I333" s="86"/>
      <c r="J333" s="86"/>
      <c r="K333" s="86"/>
      <c r="L333" s="86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86"/>
      <c r="I334" s="86"/>
      <c r="J334" s="86"/>
      <c r="K334" s="86"/>
      <c r="L334" s="86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86"/>
      <c r="I335" s="86"/>
      <c r="J335" s="86"/>
      <c r="K335" s="86"/>
      <c r="L335" s="86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86"/>
      <c r="I336" s="86"/>
      <c r="J336" s="86"/>
      <c r="K336" s="86"/>
      <c r="L336" s="86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86"/>
      <c r="I337" s="86"/>
      <c r="J337" s="86"/>
      <c r="K337" s="86"/>
      <c r="L337" s="86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86"/>
      <c r="I338" s="86"/>
      <c r="J338" s="86"/>
      <c r="K338" s="86"/>
      <c r="L338" s="86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86"/>
      <c r="I339" s="86"/>
      <c r="J339" s="86"/>
      <c r="K339" s="86"/>
      <c r="L339" s="86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86"/>
      <c r="I340" s="86"/>
      <c r="J340" s="86"/>
      <c r="K340" s="86"/>
      <c r="L340" s="86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86"/>
      <c r="I341" s="86"/>
      <c r="J341" s="86"/>
      <c r="K341" s="86"/>
      <c r="L341" s="86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86"/>
      <c r="I342" s="86"/>
      <c r="J342" s="86"/>
      <c r="K342" s="86"/>
      <c r="L342" s="86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86"/>
      <c r="I343" s="86"/>
      <c r="J343" s="86"/>
      <c r="K343" s="86"/>
      <c r="L343" s="86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86"/>
      <c r="I344" s="86"/>
      <c r="J344" s="86"/>
      <c r="K344" s="86"/>
      <c r="L344" s="86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86"/>
      <c r="I345" s="86"/>
      <c r="J345" s="86"/>
      <c r="K345" s="86"/>
      <c r="L345" s="86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86"/>
      <c r="I346" s="86"/>
      <c r="J346" s="86"/>
      <c r="K346" s="86"/>
      <c r="L346" s="86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86"/>
      <c r="I347" s="86"/>
      <c r="J347" s="86"/>
      <c r="K347" s="86"/>
      <c r="L347" s="86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86"/>
      <c r="I348" s="86"/>
      <c r="J348" s="86"/>
      <c r="K348" s="86"/>
      <c r="L348" s="86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86"/>
      <c r="I349" s="86"/>
      <c r="J349" s="86"/>
      <c r="K349" s="86"/>
      <c r="L349" s="86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86"/>
      <c r="I350" s="86"/>
      <c r="J350" s="86"/>
      <c r="K350" s="86"/>
      <c r="L350" s="86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86"/>
      <c r="I351" s="86"/>
      <c r="J351" s="86"/>
      <c r="K351" s="86"/>
      <c r="L351" s="86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86"/>
      <c r="I352" s="86"/>
      <c r="J352" s="86"/>
      <c r="K352" s="86"/>
      <c r="L352" s="86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86"/>
      <c r="I353" s="86"/>
      <c r="J353" s="86"/>
      <c r="K353" s="86"/>
      <c r="L353" s="86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86"/>
      <c r="I354" s="86"/>
      <c r="J354" s="86"/>
      <c r="K354" s="86"/>
      <c r="L354" s="86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86"/>
      <c r="I355" s="86"/>
      <c r="J355" s="86"/>
      <c r="K355" s="86"/>
      <c r="L355" s="86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86"/>
      <c r="I356" s="86"/>
      <c r="J356" s="86"/>
      <c r="K356" s="86"/>
      <c r="L356" s="86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86"/>
      <c r="I357" s="86"/>
      <c r="J357" s="86"/>
      <c r="K357" s="86"/>
      <c r="L357" s="86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86"/>
      <c r="I358" s="86"/>
      <c r="J358" s="86"/>
      <c r="K358" s="86"/>
      <c r="L358" s="86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86"/>
      <c r="I359" s="86"/>
      <c r="J359" s="86"/>
      <c r="K359" s="86"/>
      <c r="L359" s="86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86"/>
      <c r="I360" s="86"/>
      <c r="J360" s="86"/>
      <c r="K360" s="86"/>
      <c r="L360" s="86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86"/>
      <c r="I361" s="86"/>
      <c r="J361" s="86"/>
      <c r="K361" s="86"/>
      <c r="L361" s="86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86"/>
      <c r="I362" s="86"/>
      <c r="J362" s="86"/>
      <c r="K362" s="86"/>
      <c r="L362" s="86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86"/>
      <c r="I363" s="86"/>
      <c r="J363" s="86"/>
      <c r="K363" s="86"/>
      <c r="L363" s="86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86"/>
      <c r="I364" s="86"/>
      <c r="J364" s="86"/>
      <c r="K364" s="86"/>
      <c r="L364" s="86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86"/>
      <c r="I365" s="86"/>
      <c r="J365" s="86"/>
      <c r="K365" s="86"/>
      <c r="L365" s="86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86"/>
      <c r="I366" s="86"/>
      <c r="J366" s="86"/>
      <c r="K366" s="86"/>
      <c r="L366" s="86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86"/>
      <c r="I367" s="86"/>
      <c r="J367" s="86"/>
      <c r="K367" s="86"/>
      <c r="L367" s="86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86"/>
      <c r="I368" s="86"/>
      <c r="J368" s="86"/>
      <c r="K368" s="86"/>
      <c r="L368" s="86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86"/>
      <c r="I369" s="86"/>
      <c r="J369" s="86"/>
      <c r="K369" s="86"/>
      <c r="L369" s="86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86"/>
      <c r="I370" s="86"/>
      <c r="J370" s="86"/>
      <c r="K370" s="86"/>
      <c r="L370" s="86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86"/>
      <c r="I371" s="86"/>
      <c r="J371" s="86"/>
      <c r="K371" s="86"/>
      <c r="L371" s="86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86"/>
      <c r="I372" s="86"/>
      <c r="J372" s="86"/>
      <c r="K372" s="86"/>
      <c r="L372" s="86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86"/>
      <c r="I373" s="86"/>
      <c r="J373" s="86"/>
      <c r="K373" s="86"/>
      <c r="L373" s="86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86"/>
      <c r="I374" s="86"/>
      <c r="J374" s="86"/>
      <c r="K374" s="86"/>
      <c r="L374" s="86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86"/>
      <c r="I375" s="86"/>
      <c r="J375" s="86"/>
      <c r="K375" s="86"/>
      <c r="L375" s="86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86"/>
      <c r="I376" s="86"/>
      <c r="J376" s="86"/>
      <c r="K376" s="86"/>
      <c r="L376" s="86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86"/>
      <c r="I377" s="86"/>
      <c r="J377" s="86"/>
      <c r="K377" s="86"/>
      <c r="L377" s="86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86"/>
      <c r="I378" s="86"/>
      <c r="J378" s="86"/>
      <c r="K378" s="86"/>
      <c r="L378" s="86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86"/>
      <c r="I379" s="86"/>
      <c r="J379" s="86"/>
      <c r="K379" s="86"/>
      <c r="L379" s="86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86"/>
      <c r="I380" s="86"/>
      <c r="J380" s="86"/>
      <c r="K380" s="86"/>
      <c r="L380" s="86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86"/>
      <c r="I381" s="86"/>
      <c r="J381" s="86"/>
      <c r="K381" s="86"/>
      <c r="L381" s="86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86"/>
      <c r="I382" s="86"/>
      <c r="J382" s="86"/>
      <c r="K382" s="86"/>
      <c r="L382" s="86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86"/>
      <c r="I383" s="86"/>
      <c r="J383" s="86"/>
      <c r="K383" s="86"/>
      <c r="L383" s="86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86"/>
      <c r="I384" s="86"/>
      <c r="J384" s="86"/>
      <c r="K384" s="86"/>
      <c r="L384" s="86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86"/>
      <c r="I385" s="86"/>
      <c r="J385" s="86"/>
      <c r="K385" s="86"/>
      <c r="L385" s="86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86"/>
      <c r="I386" s="86"/>
      <c r="J386" s="86"/>
      <c r="K386" s="86"/>
      <c r="L386" s="86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86"/>
      <c r="I387" s="86"/>
      <c r="J387" s="86"/>
      <c r="K387" s="86"/>
      <c r="L387" s="86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86"/>
      <c r="I388" s="86"/>
      <c r="J388" s="86"/>
      <c r="K388" s="86"/>
      <c r="L388" s="86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86"/>
      <c r="I389" s="86"/>
      <c r="J389" s="86"/>
      <c r="K389" s="86"/>
      <c r="L389" s="86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86"/>
      <c r="I390" s="86"/>
      <c r="J390" s="86"/>
      <c r="K390" s="86"/>
      <c r="L390" s="86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86"/>
      <c r="I391" s="86"/>
      <c r="J391" s="86"/>
      <c r="K391" s="86"/>
      <c r="L391" s="86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86"/>
      <c r="I392" s="86"/>
      <c r="J392" s="86"/>
      <c r="K392" s="86"/>
      <c r="L392" s="86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86"/>
      <c r="I393" s="86"/>
      <c r="J393" s="86"/>
      <c r="K393" s="86"/>
      <c r="L393" s="86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86"/>
      <c r="I394" s="86"/>
      <c r="J394" s="86"/>
      <c r="K394" s="86"/>
      <c r="L394" s="86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86"/>
      <c r="I395" s="86"/>
      <c r="J395" s="86"/>
      <c r="K395" s="86"/>
      <c r="L395" s="86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86"/>
      <c r="I396" s="86"/>
      <c r="J396" s="86"/>
      <c r="K396" s="86"/>
      <c r="L396" s="86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86"/>
      <c r="I397" s="86"/>
      <c r="J397" s="86"/>
      <c r="K397" s="86"/>
      <c r="L397" s="86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86"/>
      <c r="I398" s="86"/>
      <c r="J398" s="86"/>
      <c r="K398" s="86"/>
      <c r="L398" s="86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86"/>
      <c r="I399" s="86"/>
      <c r="J399" s="86"/>
      <c r="K399" s="86"/>
      <c r="L399" s="86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86"/>
      <c r="I400" s="86"/>
      <c r="J400" s="86"/>
      <c r="K400" s="86"/>
      <c r="L400" s="86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86"/>
      <c r="I401" s="86"/>
      <c r="J401" s="86"/>
      <c r="K401" s="86"/>
      <c r="L401" s="86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86"/>
      <c r="I402" s="86"/>
      <c r="J402" s="86"/>
      <c r="K402" s="86"/>
      <c r="L402" s="86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86"/>
      <c r="I403" s="86"/>
      <c r="J403" s="86"/>
      <c r="K403" s="86"/>
      <c r="L403" s="86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86"/>
      <c r="I404" s="86"/>
      <c r="J404" s="86"/>
      <c r="K404" s="86"/>
      <c r="L404" s="86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86"/>
      <c r="I405" s="86"/>
      <c r="J405" s="86"/>
      <c r="K405" s="86"/>
      <c r="L405" s="86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86"/>
      <c r="I406" s="86"/>
      <c r="J406" s="86"/>
      <c r="K406" s="86"/>
      <c r="L406" s="86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86"/>
      <c r="I407" s="86"/>
      <c r="J407" s="86"/>
      <c r="K407" s="86"/>
      <c r="L407" s="86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86"/>
      <c r="I408" s="86"/>
      <c r="J408" s="86"/>
      <c r="K408" s="86"/>
      <c r="L408" s="86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86"/>
      <c r="I409" s="86"/>
      <c r="J409" s="86"/>
      <c r="K409" s="86"/>
      <c r="L409" s="86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86"/>
      <c r="I410" s="86"/>
      <c r="J410" s="86"/>
      <c r="K410" s="86"/>
      <c r="L410" s="86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86"/>
      <c r="I411" s="86"/>
      <c r="J411" s="86"/>
      <c r="K411" s="86"/>
      <c r="L411" s="86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86"/>
      <c r="I412" s="86"/>
      <c r="J412" s="86"/>
      <c r="K412" s="86"/>
      <c r="L412" s="86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86"/>
      <c r="I413" s="86"/>
      <c r="J413" s="86"/>
      <c r="K413" s="86"/>
      <c r="L413" s="86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86"/>
      <c r="I414" s="86"/>
      <c r="J414" s="86"/>
      <c r="K414" s="86"/>
      <c r="L414" s="86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86"/>
      <c r="I415" s="86"/>
      <c r="J415" s="86"/>
      <c r="K415" s="86"/>
      <c r="L415" s="86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86"/>
      <c r="I416" s="86"/>
      <c r="J416" s="86"/>
      <c r="K416" s="86"/>
      <c r="L416" s="86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86"/>
      <c r="I417" s="86"/>
      <c r="J417" s="86"/>
      <c r="K417" s="86"/>
      <c r="L417" s="86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86"/>
      <c r="I418" s="86"/>
      <c r="J418" s="86"/>
      <c r="K418" s="86"/>
      <c r="L418" s="86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86"/>
      <c r="I419" s="86"/>
      <c r="J419" s="86"/>
      <c r="K419" s="86"/>
      <c r="L419" s="86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86"/>
      <c r="I420" s="86"/>
      <c r="J420" s="86"/>
      <c r="K420" s="86"/>
      <c r="L420" s="86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86"/>
      <c r="I421" s="86"/>
      <c r="J421" s="86"/>
      <c r="K421" s="86"/>
      <c r="L421" s="86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86"/>
      <c r="I422" s="86"/>
      <c r="J422" s="86"/>
      <c r="K422" s="86"/>
      <c r="L422" s="86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86"/>
      <c r="I423" s="86"/>
      <c r="J423" s="86"/>
      <c r="K423" s="86"/>
      <c r="L423" s="86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86"/>
      <c r="I424" s="86"/>
      <c r="J424" s="86"/>
      <c r="K424" s="86"/>
      <c r="L424" s="86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86"/>
      <c r="I425" s="86"/>
      <c r="J425" s="86"/>
      <c r="K425" s="86"/>
      <c r="L425" s="86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86"/>
      <c r="I426" s="86"/>
      <c r="J426" s="86"/>
      <c r="K426" s="86"/>
      <c r="L426" s="86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86"/>
      <c r="I427" s="86"/>
      <c r="J427" s="86"/>
      <c r="K427" s="86"/>
      <c r="L427" s="86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86"/>
      <c r="I428" s="86"/>
      <c r="J428" s="86"/>
      <c r="K428" s="86"/>
      <c r="L428" s="86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86"/>
      <c r="I429" s="86"/>
      <c r="J429" s="86"/>
      <c r="K429" s="86"/>
      <c r="L429" s="8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86"/>
      <c r="I430" s="86"/>
      <c r="J430" s="86"/>
      <c r="K430" s="86"/>
      <c r="L430" s="86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86"/>
      <c r="I431" s="86"/>
      <c r="J431" s="86"/>
      <c r="K431" s="86"/>
      <c r="L431" s="86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86"/>
      <c r="I432" s="86"/>
      <c r="J432" s="86"/>
      <c r="K432" s="86"/>
      <c r="L432" s="86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86"/>
      <c r="I433" s="86"/>
      <c r="J433" s="86"/>
      <c r="K433" s="86"/>
      <c r="L433" s="86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86"/>
      <c r="I434" s="86"/>
      <c r="J434" s="86"/>
      <c r="K434" s="86"/>
      <c r="L434" s="86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86"/>
      <c r="I435" s="86"/>
      <c r="J435" s="86"/>
      <c r="K435" s="86"/>
      <c r="L435" s="86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86"/>
      <c r="I436" s="86"/>
      <c r="J436" s="86"/>
      <c r="K436" s="86"/>
      <c r="L436" s="86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86"/>
      <c r="I437" s="86"/>
      <c r="J437" s="86"/>
      <c r="K437" s="86"/>
      <c r="L437" s="86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86"/>
      <c r="I438" s="86"/>
      <c r="J438" s="86"/>
      <c r="K438" s="86"/>
      <c r="L438" s="86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86"/>
      <c r="I439" s="86"/>
      <c r="J439" s="86"/>
      <c r="K439" s="86"/>
      <c r="L439" s="86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86"/>
      <c r="I440" s="86"/>
      <c r="J440" s="86"/>
      <c r="K440" s="86"/>
      <c r="L440" s="86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86"/>
      <c r="I441" s="86"/>
      <c r="J441" s="86"/>
      <c r="K441" s="86"/>
      <c r="L441" s="86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86"/>
      <c r="I442" s="86"/>
      <c r="J442" s="86"/>
      <c r="K442" s="86"/>
      <c r="L442" s="86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86"/>
      <c r="I443" s="86"/>
      <c r="J443" s="86"/>
      <c r="K443" s="86"/>
      <c r="L443" s="86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86"/>
      <c r="I444" s="86"/>
      <c r="J444" s="86"/>
      <c r="K444" s="86"/>
      <c r="L444" s="86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86"/>
      <c r="I445" s="86"/>
      <c r="J445" s="86"/>
      <c r="K445" s="86"/>
      <c r="L445" s="86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86"/>
      <c r="I446" s="86"/>
      <c r="J446" s="86"/>
      <c r="K446" s="86"/>
      <c r="L446" s="86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86"/>
      <c r="I447" s="86"/>
      <c r="J447" s="86"/>
      <c r="K447" s="86"/>
      <c r="L447" s="86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86"/>
      <c r="I448" s="86"/>
      <c r="J448" s="86"/>
      <c r="K448" s="86"/>
      <c r="L448" s="86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86"/>
      <c r="I449" s="86"/>
      <c r="J449" s="86"/>
      <c r="K449" s="86"/>
      <c r="L449" s="86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86"/>
      <c r="I450" s="86"/>
      <c r="J450" s="86"/>
      <c r="K450" s="86"/>
      <c r="L450" s="86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86"/>
      <c r="I451" s="86"/>
      <c r="J451" s="86"/>
      <c r="K451" s="86"/>
      <c r="L451" s="86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86"/>
      <c r="I452" s="86"/>
      <c r="J452" s="86"/>
      <c r="K452" s="86"/>
      <c r="L452" s="86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86"/>
      <c r="I453" s="86"/>
      <c r="J453" s="86"/>
      <c r="K453" s="86"/>
      <c r="L453" s="86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86"/>
      <c r="I454" s="86"/>
      <c r="J454" s="86"/>
      <c r="K454" s="86"/>
      <c r="L454" s="86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86"/>
      <c r="I455" s="86"/>
      <c r="J455" s="86"/>
      <c r="K455" s="86"/>
      <c r="L455" s="86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86"/>
      <c r="I456" s="86"/>
      <c r="J456" s="86"/>
      <c r="K456" s="86"/>
      <c r="L456" s="86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86"/>
      <c r="I457" s="86"/>
      <c r="J457" s="86"/>
      <c r="K457" s="86"/>
      <c r="L457" s="86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86"/>
      <c r="I458" s="86"/>
      <c r="J458" s="86"/>
      <c r="K458" s="86"/>
      <c r="L458" s="86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86"/>
      <c r="I459" s="86"/>
      <c r="J459" s="86"/>
      <c r="K459" s="86"/>
      <c r="L459" s="86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86"/>
      <c r="I460" s="86"/>
      <c r="J460" s="86"/>
      <c r="K460" s="86"/>
      <c r="L460" s="86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86"/>
      <c r="I461" s="86"/>
      <c r="J461" s="86"/>
      <c r="K461" s="86"/>
      <c r="L461" s="86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86"/>
      <c r="I462" s="86"/>
      <c r="J462" s="86"/>
      <c r="K462" s="86"/>
      <c r="L462" s="86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86"/>
      <c r="I463" s="86"/>
      <c r="J463" s="86"/>
      <c r="K463" s="86"/>
      <c r="L463" s="86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86"/>
      <c r="I464" s="86"/>
      <c r="J464" s="86"/>
      <c r="K464" s="86"/>
      <c r="L464" s="86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86"/>
      <c r="I465" s="86"/>
      <c r="J465" s="86"/>
      <c r="K465" s="86"/>
      <c r="L465" s="86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86"/>
      <c r="I466" s="86"/>
      <c r="J466" s="86"/>
      <c r="K466" s="86"/>
      <c r="L466" s="86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86"/>
      <c r="I467" s="86"/>
      <c r="J467" s="86"/>
      <c r="K467" s="86"/>
      <c r="L467" s="86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86"/>
      <c r="I468" s="86"/>
      <c r="J468" s="86"/>
      <c r="K468" s="86"/>
      <c r="L468" s="86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86"/>
      <c r="I469" s="86"/>
      <c r="J469" s="86"/>
      <c r="K469" s="86"/>
      <c r="L469" s="86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86"/>
      <c r="I470" s="86"/>
      <c r="J470" s="86"/>
      <c r="K470" s="86"/>
      <c r="L470" s="86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86"/>
      <c r="I471" s="86"/>
      <c r="J471" s="86"/>
      <c r="K471" s="86"/>
      <c r="L471" s="86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86"/>
      <c r="I472" s="86"/>
      <c r="J472" s="86"/>
      <c r="K472" s="86"/>
      <c r="L472" s="86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86"/>
      <c r="I473" s="86"/>
      <c r="J473" s="86"/>
      <c r="K473" s="86"/>
      <c r="L473" s="86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86"/>
      <c r="I474" s="86"/>
      <c r="J474" s="86"/>
      <c r="K474" s="86"/>
      <c r="L474" s="86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86"/>
      <c r="I475" s="86"/>
      <c r="J475" s="86"/>
      <c r="K475" s="86"/>
      <c r="L475" s="86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86"/>
      <c r="I476" s="86"/>
      <c r="J476" s="86"/>
      <c r="K476" s="86"/>
      <c r="L476" s="86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86"/>
      <c r="I477" s="86"/>
      <c r="J477" s="86"/>
      <c r="K477" s="86"/>
      <c r="L477" s="86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86"/>
      <c r="I478" s="86"/>
      <c r="J478" s="86"/>
      <c r="K478" s="86"/>
      <c r="L478" s="86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86"/>
      <c r="I479" s="86"/>
      <c r="J479" s="86"/>
      <c r="K479" s="86"/>
      <c r="L479" s="86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86"/>
      <c r="I480" s="86"/>
      <c r="J480" s="86"/>
      <c r="K480" s="86"/>
      <c r="L480" s="86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86"/>
      <c r="I481" s="86"/>
      <c r="J481" s="86"/>
      <c r="K481" s="86"/>
      <c r="L481" s="86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86"/>
      <c r="I482" s="86"/>
      <c r="J482" s="86"/>
      <c r="K482" s="86"/>
      <c r="L482" s="86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86"/>
      <c r="I483" s="86"/>
      <c r="J483" s="86"/>
      <c r="K483" s="86"/>
      <c r="L483" s="86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86"/>
      <c r="I484" s="86"/>
      <c r="J484" s="86"/>
      <c r="K484" s="86"/>
      <c r="L484" s="86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86"/>
      <c r="I485" s="86"/>
      <c r="J485" s="86"/>
      <c r="K485" s="86"/>
      <c r="L485" s="86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86"/>
      <c r="I486" s="86"/>
      <c r="J486" s="86"/>
      <c r="K486" s="86"/>
      <c r="L486" s="86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86"/>
      <c r="I487" s="86"/>
      <c r="J487" s="86"/>
      <c r="K487" s="86"/>
      <c r="L487" s="86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86"/>
      <c r="I488" s="86"/>
      <c r="J488" s="86"/>
      <c r="K488" s="86"/>
      <c r="L488" s="86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86"/>
      <c r="I489" s="86"/>
      <c r="J489" s="86"/>
      <c r="K489" s="86"/>
      <c r="L489" s="86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86"/>
      <c r="I490" s="86"/>
      <c r="J490" s="86"/>
      <c r="K490" s="86"/>
      <c r="L490" s="86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86"/>
      <c r="I491" s="86"/>
      <c r="J491" s="86"/>
      <c r="K491" s="86"/>
      <c r="L491" s="86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86"/>
      <c r="I492" s="86"/>
      <c r="J492" s="86"/>
      <c r="K492" s="86"/>
      <c r="L492" s="86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86"/>
      <c r="I493" s="86"/>
      <c r="J493" s="86"/>
      <c r="K493" s="86"/>
      <c r="L493" s="86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86"/>
      <c r="I494" s="86"/>
      <c r="J494" s="86"/>
      <c r="K494" s="86"/>
      <c r="L494" s="86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86"/>
      <c r="I495" s="86"/>
      <c r="J495" s="86"/>
      <c r="K495" s="86"/>
      <c r="L495" s="86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86"/>
      <c r="I496" s="86"/>
      <c r="J496" s="86"/>
      <c r="K496" s="86"/>
      <c r="L496" s="86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86"/>
      <c r="I497" s="86"/>
      <c r="J497" s="86"/>
      <c r="K497" s="86"/>
      <c r="L497" s="86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86"/>
      <c r="I498" s="86"/>
      <c r="J498" s="86"/>
      <c r="K498" s="86"/>
      <c r="L498" s="86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86"/>
      <c r="I499" s="86"/>
      <c r="J499" s="86"/>
      <c r="K499" s="86"/>
      <c r="L499" s="86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86"/>
      <c r="I500" s="86"/>
      <c r="J500" s="86"/>
      <c r="K500" s="86"/>
      <c r="L500" s="86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86"/>
      <c r="I501" s="86"/>
      <c r="J501" s="86"/>
      <c r="K501" s="86"/>
      <c r="L501" s="86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86"/>
      <c r="I502" s="86"/>
      <c r="J502" s="86"/>
      <c r="K502" s="86"/>
      <c r="L502" s="86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86"/>
      <c r="I503" s="86"/>
      <c r="J503" s="86"/>
      <c r="K503" s="86"/>
      <c r="L503" s="86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86"/>
      <c r="I504" s="86"/>
      <c r="J504" s="86"/>
      <c r="K504" s="86"/>
      <c r="L504" s="86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86"/>
      <c r="I505" s="86"/>
      <c r="J505" s="86"/>
      <c r="K505" s="86"/>
      <c r="L505" s="86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86"/>
      <c r="I506" s="86"/>
      <c r="J506" s="86"/>
      <c r="K506" s="86"/>
      <c r="L506" s="86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86"/>
      <c r="I507" s="86"/>
      <c r="J507" s="86"/>
      <c r="K507" s="86"/>
      <c r="L507" s="86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86"/>
      <c r="I508" s="86"/>
      <c r="J508" s="86"/>
      <c r="K508" s="86"/>
      <c r="L508" s="86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86"/>
      <c r="I509" s="86"/>
      <c r="J509" s="86"/>
      <c r="K509" s="86"/>
      <c r="L509" s="86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86"/>
      <c r="I510" s="86"/>
      <c r="J510" s="86"/>
      <c r="K510" s="86"/>
      <c r="L510" s="86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86"/>
      <c r="I511" s="86"/>
      <c r="J511" s="86"/>
      <c r="K511" s="86"/>
      <c r="L511" s="86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86"/>
      <c r="I512" s="86"/>
      <c r="J512" s="86"/>
      <c r="K512" s="86"/>
      <c r="L512" s="86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86"/>
      <c r="I513" s="86"/>
      <c r="J513" s="86"/>
      <c r="K513" s="86"/>
      <c r="L513" s="86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86"/>
      <c r="I514" s="86"/>
      <c r="J514" s="86"/>
      <c r="K514" s="86"/>
      <c r="L514" s="86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86"/>
      <c r="I515" s="86"/>
      <c r="J515" s="86"/>
      <c r="K515" s="86"/>
      <c r="L515" s="86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86"/>
      <c r="I516" s="86"/>
      <c r="J516" s="86"/>
      <c r="K516" s="86"/>
      <c r="L516" s="86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86"/>
      <c r="I517" s="86"/>
      <c r="J517" s="86"/>
      <c r="K517" s="86"/>
      <c r="L517" s="86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86"/>
      <c r="I518" s="86"/>
      <c r="J518" s="86"/>
      <c r="K518" s="86"/>
      <c r="L518" s="86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86"/>
      <c r="I519" s="86"/>
      <c r="J519" s="86"/>
      <c r="K519" s="86"/>
      <c r="L519" s="86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86"/>
      <c r="I520" s="86"/>
      <c r="J520" s="86"/>
      <c r="K520" s="86"/>
      <c r="L520" s="86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86"/>
      <c r="I521" s="86"/>
      <c r="J521" s="86"/>
      <c r="K521" s="86"/>
      <c r="L521" s="86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86"/>
      <c r="I522" s="86"/>
      <c r="J522" s="86"/>
      <c r="K522" s="86"/>
      <c r="L522" s="86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86"/>
      <c r="I523" s="86"/>
      <c r="J523" s="86"/>
      <c r="K523" s="86"/>
      <c r="L523" s="86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86"/>
      <c r="I524" s="86"/>
      <c r="J524" s="86"/>
      <c r="K524" s="86"/>
      <c r="L524" s="86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86"/>
      <c r="I525" s="86"/>
      <c r="J525" s="86"/>
      <c r="K525" s="86"/>
      <c r="L525" s="86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86"/>
      <c r="I526" s="86"/>
      <c r="J526" s="86"/>
      <c r="K526" s="86"/>
      <c r="L526" s="86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86"/>
      <c r="I527" s="86"/>
      <c r="J527" s="86"/>
      <c r="K527" s="86"/>
      <c r="L527" s="86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86"/>
      <c r="I528" s="86"/>
      <c r="J528" s="86"/>
      <c r="K528" s="86"/>
      <c r="L528" s="86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86"/>
      <c r="I529" s="86"/>
      <c r="J529" s="86"/>
      <c r="K529" s="86"/>
      <c r="L529" s="86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86"/>
      <c r="I530" s="86"/>
      <c r="J530" s="86"/>
      <c r="K530" s="86"/>
      <c r="L530" s="86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86"/>
      <c r="I531" s="86"/>
      <c r="J531" s="86"/>
      <c r="K531" s="86"/>
      <c r="L531" s="86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86"/>
      <c r="I532" s="86"/>
      <c r="J532" s="86"/>
      <c r="K532" s="86"/>
      <c r="L532" s="86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86"/>
      <c r="I533" s="86"/>
      <c r="J533" s="86"/>
      <c r="K533" s="86"/>
      <c r="L533" s="86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86"/>
      <c r="I534" s="86"/>
      <c r="J534" s="86"/>
      <c r="K534" s="86"/>
      <c r="L534" s="86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86"/>
      <c r="I535" s="86"/>
      <c r="J535" s="86"/>
      <c r="K535" s="86"/>
      <c r="L535" s="86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86"/>
      <c r="I536" s="86"/>
      <c r="J536" s="86"/>
      <c r="K536" s="86"/>
      <c r="L536" s="86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86"/>
      <c r="I537" s="86"/>
      <c r="J537" s="86"/>
      <c r="K537" s="86"/>
      <c r="L537" s="86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86"/>
      <c r="I538" s="86"/>
      <c r="J538" s="86"/>
      <c r="K538" s="86"/>
      <c r="L538" s="86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86"/>
      <c r="I539" s="86"/>
      <c r="J539" s="86"/>
      <c r="K539" s="86"/>
      <c r="L539" s="86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86"/>
      <c r="I540" s="86"/>
      <c r="J540" s="86"/>
      <c r="K540" s="86"/>
      <c r="L540" s="86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86"/>
      <c r="I541" s="86"/>
      <c r="J541" s="86"/>
      <c r="K541" s="86"/>
      <c r="L541" s="86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86"/>
      <c r="I542" s="86"/>
      <c r="J542" s="86"/>
      <c r="K542" s="86"/>
      <c r="L542" s="86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86"/>
      <c r="I543" s="86"/>
      <c r="J543" s="86"/>
      <c r="K543" s="86"/>
      <c r="L543" s="86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86"/>
      <c r="I544" s="86"/>
      <c r="J544" s="86"/>
      <c r="K544" s="86"/>
      <c r="L544" s="86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86"/>
      <c r="I545" s="86"/>
      <c r="J545" s="86"/>
      <c r="K545" s="86"/>
      <c r="L545" s="86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86"/>
      <c r="I546" s="86"/>
      <c r="J546" s="86"/>
      <c r="K546" s="86"/>
      <c r="L546" s="86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86"/>
      <c r="I547" s="86"/>
      <c r="J547" s="86"/>
      <c r="K547" s="86"/>
      <c r="L547" s="86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86"/>
      <c r="I548" s="86"/>
      <c r="J548" s="86"/>
      <c r="K548" s="86"/>
      <c r="L548" s="86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86"/>
      <c r="I549" s="86"/>
      <c r="J549" s="86"/>
      <c r="K549" s="86"/>
      <c r="L549" s="86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86"/>
      <c r="I550" s="86"/>
      <c r="J550" s="86"/>
      <c r="K550" s="86"/>
      <c r="L550" s="86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86"/>
      <c r="I551" s="86"/>
      <c r="J551" s="86"/>
      <c r="K551" s="86"/>
      <c r="L551" s="86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86"/>
      <c r="I552" s="86"/>
      <c r="J552" s="86"/>
      <c r="K552" s="86"/>
      <c r="L552" s="86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86"/>
      <c r="I553" s="86"/>
      <c r="J553" s="86"/>
      <c r="K553" s="86"/>
      <c r="L553" s="86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86"/>
      <c r="I554" s="86"/>
      <c r="J554" s="86"/>
      <c r="K554" s="86"/>
      <c r="L554" s="86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86"/>
      <c r="I555" s="86"/>
      <c r="J555" s="86"/>
      <c r="K555" s="86"/>
      <c r="L555" s="86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86"/>
      <c r="I556" s="86"/>
      <c r="J556" s="86"/>
      <c r="K556" s="86"/>
      <c r="L556" s="86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86"/>
      <c r="I557" s="86"/>
      <c r="J557" s="86"/>
      <c r="K557" s="86"/>
      <c r="L557" s="86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86"/>
      <c r="I558" s="86"/>
      <c r="J558" s="86"/>
      <c r="K558" s="86"/>
      <c r="L558" s="86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86"/>
      <c r="I559" s="86"/>
      <c r="J559" s="86"/>
      <c r="K559" s="86"/>
      <c r="L559" s="86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86"/>
      <c r="I560" s="86"/>
      <c r="J560" s="86"/>
      <c r="K560" s="86"/>
      <c r="L560" s="86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86"/>
      <c r="I561" s="86"/>
      <c r="J561" s="86"/>
      <c r="K561" s="86"/>
      <c r="L561" s="86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86"/>
      <c r="I562" s="86"/>
      <c r="J562" s="86"/>
      <c r="K562" s="86"/>
      <c r="L562" s="86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86"/>
      <c r="I563" s="86"/>
      <c r="J563" s="86"/>
      <c r="K563" s="86"/>
      <c r="L563" s="86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86"/>
      <c r="I564" s="86"/>
      <c r="J564" s="86"/>
      <c r="K564" s="86"/>
      <c r="L564" s="86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86"/>
      <c r="I565" s="86"/>
      <c r="J565" s="86"/>
      <c r="K565" s="86"/>
      <c r="L565" s="86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86"/>
      <c r="I566" s="86"/>
      <c r="J566" s="86"/>
      <c r="K566" s="86"/>
      <c r="L566" s="86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86"/>
      <c r="I567" s="86"/>
      <c r="J567" s="86"/>
      <c r="K567" s="86"/>
      <c r="L567" s="86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86"/>
      <c r="I568" s="86"/>
      <c r="J568" s="86"/>
      <c r="K568" s="86"/>
      <c r="L568" s="86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86"/>
      <c r="I569" s="86"/>
      <c r="J569" s="86"/>
      <c r="K569" s="86"/>
      <c r="L569" s="86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86"/>
      <c r="I570" s="86"/>
      <c r="J570" s="86"/>
      <c r="K570" s="86"/>
      <c r="L570" s="86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86"/>
      <c r="I571" s="86"/>
      <c r="J571" s="86"/>
      <c r="K571" s="86"/>
      <c r="L571" s="86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86"/>
      <c r="I572" s="86"/>
      <c r="J572" s="86"/>
      <c r="K572" s="86"/>
      <c r="L572" s="86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86"/>
      <c r="I573" s="86"/>
      <c r="J573" s="86"/>
      <c r="K573" s="86"/>
      <c r="L573" s="86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86"/>
      <c r="I574" s="86"/>
      <c r="J574" s="86"/>
      <c r="K574" s="86"/>
      <c r="L574" s="86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86"/>
      <c r="I575" s="86"/>
      <c r="J575" s="86"/>
      <c r="K575" s="86"/>
      <c r="L575" s="86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86"/>
      <c r="I576" s="86"/>
      <c r="J576" s="86"/>
      <c r="K576" s="86"/>
      <c r="L576" s="86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86"/>
      <c r="I577" s="86"/>
      <c r="J577" s="86"/>
      <c r="K577" s="86"/>
      <c r="L577" s="86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86"/>
      <c r="I578" s="86"/>
      <c r="J578" s="86"/>
      <c r="K578" s="86"/>
      <c r="L578" s="86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86"/>
      <c r="I579" s="86"/>
      <c r="J579" s="86"/>
      <c r="K579" s="86"/>
      <c r="L579" s="86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86"/>
      <c r="I580" s="86"/>
      <c r="J580" s="86"/>
      <c r="K580" s="86"/>
      <c r="L580" s="86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86"/>
      <c r="I581" s="86"/>
      <c r="J581" s="86"/>
      <c r="K581" s="86"/>
      <c r="L581" s="86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86"/>
      <c r="I582" s="86"/>
      <c r="J582" s="86"/>
      <c r="K582" s="86"/>
      <c r="L582" s="86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86"/>
      <c r="I583" s="86"/>
      <c r="J583" s="86"/>
      <c r="K583" s="86"/>
      <c r="L583" s="86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86"/>
      <c r="I584" s="86"/>
      <c r="J584" s="86"/>
      <c r="K584" s="86"/>
      <c r="L584" s="86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86"/>
      <c r="I585" s="86"/>
      <c r="J585" s="86"/>
      <c r="K585" s="86"/>
      <c r="L585" s="86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86"/>
      <c r="I586" s="86"/>
      <c r="J586" s="86"/>
      <c r="K586" s="86"/>
      <c r="L586" s="86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86"/>
      <c r="I587" s="86"/>
      <c r="J587" s="86"/>
      <c r="K587" s="86"/>
      <c r="L587" s="86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86"/>
      <c r="I588" s="86"/>
      <c r="J588" s="86"/>
      <c r="K588" s="86"/>
      <c r="L588" s="86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86"/>
      <c r="I589" s="86"/>
      <c r="J589" s="86"/>
      <c r="K589" s="86"/>
      <c r="L589" s="86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86"/>
      <c r="I590" s="86"/>
      <c r="J590" s="86"/>
      <c r="K590" s="86"/>
      <c r="L590" s="86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86"/>
      <c r="I591" s="86"/>
      <c r="J591" s="86"/>
      <c r="K591" s="86"/>
      <c r="L591" s="86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86"/>
      <c r="I592" s="86"/>
      <c r="J592" s="86"/>
      <c r="K592" s="86"/>
      <c r="L592" s="86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86"/>
      <c r="I593" s="86"/>
      <c r="J593" s="86"/>
      <c r="K593" s="86"/>
      <c r="L593" s="86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86"/>
      <c r="I594" s="86"/>
      <c r="J594" s="86"/>
      <c r="K594" s="86"/>
      <c r="L594" s="86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86"/>
      <c r="I595" s="86"/>
      <c r="J595" s="86"/>
      <c r="K595" s="86"/>
      <c r="L595" s="86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86"/>
      <c r="I596" s="86"/>
      <c r="J596" s="86"/>
      <c r="K596" s="86"/>
      <c r="L596" s="86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86"/>
      <c r="I597" s="86"/>
      <c r="J597" s="86"/>
      <c r="K597" s="86"/>
      <c r="L597" s="86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86"/>
      <c r="I598" s="86"/>
      <c r="J598" s="86"/>
      <c r="K598" s="86"/>
      <c r="L598" s="86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86"/>
      <c r="I599" s="86"/>
      <c r="J599" s="86"/>
      <c r="K599" s="86"/>
      <c r="L599" s="86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86"/>
      <c r="I600" s="86"/>
      <c r="J600" s="86"/>
      <c r="K600" s="86"/>
      <c r="L600" s="86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86"/>
      <c r="I601" s="86"/>
      <c r="J601" s="86"/>
      <c r="K601" s="86"/>
      <c r="L601" s="86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86"/>
      <c r="I602" s="86"/>
      <c r="J602" s="86"/>
      <c r="K602" s="86"/>
      <c r="L602" s="86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86"/>
      <c r="I603" s="86"/>
      <c r="J603" s="86"/>
      <c r="K603" s="86"/>
      <c r="L603" s="86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86"/>
      <c r="I604" s="86"/>
      <c r="J604" s="86"/>
      <c r="K604" s="86"/>
      <c r="L604" s="86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86"/>
      <c r="I605" s="86"/>
      <c r="J605" s="86"/>
      <c r="K605" s="86"/>
      <c r="L605" s="86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86"/>
      <c r="I606" s="86"/>
      <c r="J606" s="86"/>
      <c r="K606" s="86"/>
      <c r="L606" s="86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86"/>
      <c r="I607" s="86"/>
      <c r="J607" s="86"/>
      <c r="K607" s="86"/>
      <c r="L607" s="86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86"/>
      <c r="I608" s="86"/>
      <c r="J608" s="86"/>
      <c r="K608" s="86"/>
      <c r="L608" s="86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86"/>
      <c r="I609" s="86"/>
      <c r="J609" s="86"/>
      <c r="K609" s="86"/>
      <c r="L609" s="86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86"/>
      <c r="I610" s="86"/>
      <c r="J610" s="86"/>
      <c r="K610" s="86"/>
      <c r="L610" s="86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86"/>
      <c r="I611" s="86"/>
      <c r="J611" s="86"/>
      <c r="K611" s="86"/>
      <c r="L611" s="86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86"/>
      <c r="I612" s="86"/>
      <c r="J612" s="86"/>
      <c r="K612" s="86"/>
      <c r="L612" s="86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86"/>
      <c r="I613" s="86"/>
      <c r="J613" s="86"/>
      <c r="K613" s="86"/>
      <c r="L613" s="86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86"/>
      <c r="I614" s="86"/>
      <c r="J614" s="86"/>
      <c r="K614" s="86"/>
      <c r="L614" s="86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86"/>
      <c r="I615" s="86"/>
      <c r="J615" s="86"/>
      <c r="K615" s="86"/>
      <c r="L615" s="86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86"/>
      <c r="I616" s="86"/>
      <c r="J616" s="86"/>
      <c r="K616" s="86"/>
      <c r="L616" s="86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86"/>
      <c r="I617" s="86"/>
      <c r="J617" s="86"/>
      <c r="K617" s="86"/>
      <c r="L617" s="86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86"/>
      <c r="I618" s="86"/>
      <c r="J618" s="86"/>
      <c r="K618" s="86"/>
      <c r="L618" s="86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86"/>
      <c r="I619" s="86"/>
      <c r="J619" s="86"/>
      <c r="K619" s="86"/>
      <c r="L619" s="86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86"/>
      <c r="I620" s="86"/>
      <c r="J620" s="86"/>
      <c r="K620" s="86"/>
      <c r="L620" s="86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86"/>
      <c r="I621" s="86"/>
      <c r="J621" s="86"/>
      <c r="K621" s="86"/>
      <c r="L621" s="86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86"/>
      <c r="I622" s="86"/>
      <c r="J622" s="86"/>
      <c r="K622" s="86"/>
      <c r="L622" s="86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86"/>
      <c r="I623" s="86"/>
      <c r="J623" s="86"/>
      <c r="K623" s="86"/>
      <c r="L623" s="86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86"/>
      <c r="I624" s="86"/>
      <c r="J624" s="86"/>
      <c r="K624" s="86"/>
      <c r="L624" s="86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86"/>
      <c r="I625" s="86"/>
      <c r="J625" s="86"/>
      <c r="K625" s="86"/>
      <c r="L625" s="86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86"/>
      <c r="I626" s="86"/>
      <c r="J626" s="86"/>
      <c r="K626" s="86"/>
      <c r="L626" s="86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86"/>
      <c r="I627" s="86"/>
      <c r="J627" s="86"/>
      <c r="K627" s="86"/>
      <c r="L627" s="86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86"/>
      <c r="I628" s="86"/>
      <c r="J628" s="86"/>
      <c r="K628" s="86"/>
      <c r="L628" s="86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86"/>
      <c r="I629" s="86"/>
      <c r="J629" s="86"/>
      <c r="K629" s="86"/>
      <c r="L629" s="86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86"/>
      <c r="I630" s="86"/>
      <c r="J630" s="86"/>
      <c r="K630" s="86"/>
      <c r="L630" s="86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86"/>
      <c r="I631" s="86"/>
      <c r="J631" s="86"/>
      <c r="K631" s="86"/>
      <c r="L631" s="86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86"/>
      <c r="I632" s="86"/>
      <c r="J632" s="86"/>
      <c r="K632" s="86"/>
      <c r="L632" s="86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86"/>
      <c r="I633" s="86"/>
      <c r="J633" s="86"/>
      <c r="K633" s="86"/>
      <c r="L633" s="86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86"/>
      <c r="I634" s="86"/>
      <c r="J634" s="86"/>
      <c r="K634" s="86"/>
      <c r="L634" s="86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86"/>
      <c r="I635" s="86"/>
      <c r="J635" s="86"/>
      <c r="K635" s="86"/>
      <c r="L635" s="86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86"/>
      <c r="I636" s="86"/>
      <c r="J636" s="86"/>
      <c r="K636" s="86"/>
      <c r="L636" s="86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86"/>
      <c r="I637" s="86"/>
      <c r="J637" s="86"/>
      <c r="K637" s="86"/>
      <c r="L637" s="86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86"/>
      <c r="I638" s="86"/>
      <c r="J638" s="86"/>
      <c r="K638" s="86"/>
      <c r="L638" s="86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86"/>
      <c r="I639" s="86"/>
      <c r="J639" s="86"/>
      <c r="K639" s="86"/>
      <c r="L639" s="86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86"/>
      <c r="I640" s="86"/>
      <c r="J640" s="86"/>
      <c r="K640" s="86"/>
      <c r="L640" s="86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86"/>
      <c r="I641" s="86"/>
      <c r="J641" s="86"/>
      <c r="K641" s="86"/>
      <c r="L641" s="86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86"/>
      <c r="I642" s="86"/>
      <c r="J642" s="86"/>
      <c r="K642" s="86"/>
      <c r="L642" s="86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86"/>
      <c r="I643" s="86"/>
      <c r="J643" s="86"/>
      <c r="K643" s="86"/>
      <c r="L643" s="86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86"/>
      <c r="I644" s="86"/>
      <c r="J644" s="86"/>
      <c r="K644" s="86"/>
      <c r="L644" s="86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86"/>
      <c r="I645" s="86"/>
      <c r="J645" s="86"/>
      <c r="K645" s="86"/>
      <c r="L645" s="86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86"/>
      <c r="I646" s="86"/>
      <c r="J646" s="86"/>
      <c r="K646" s="86"/>
      <c r="L646" s="86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86"/>
      <c r="I647" s="86"/>
      <c r="J647" s="86"/>
      <c r="K647" s="86"/>
      <c r="L647" s="86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86"/>
      <c r="I648" s="86"/>
      <c r="J648" s="86"/>
      <c r="K648" s="86"/>
      <c r="L648" s="86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86"/>
      <c r="I649" s="86"/>
      <c r="J649" s="86"/>
      <c r="K649" s="86"/>
      <c r="L649" s="86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86"/>
      <c r="I650" s="86"/>
      <c r="J650" s="86"/>
      <c r="K650" s="86"/>
      <c r="L650" s="86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86"/>
      <c r="I651" s="86"/>
      <c r="J651" s="86"/>
      <c r="K651" s="86"/>
      <c r="L651" s="86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86"/>
      <c r="I652" s="86"/>
      <c r="J652" s="86"/>
      <c r="K652" s="86"/>
      <c r="L652" s="86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86"/>
      <c r="I653" s="86"/>
      <c r="J653" s="86"/>
      <c r="K653" s="86"/>
      <c r="L653" s="86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86"/>
      <c r="I654" s="86"/>
      <c r="J654" s="86"/>
      <c r="K654" s="86"/>
      <c r="L654" s="86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86"/>
      <c r="I655" s="86"/>
      <c r="J655" s="86"/>
      <c r="K655" s="86"/>
      <c r="L655" s="86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86"/>
      <c r="I656" s="86"/>
      <c r="J656" s="86"/>
      <c r="K656" s="86"/>
      <c r="L656" s="86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86"/>
      <c r="I657" s="86"/>
      <c r="J657" s="86"/>
      <c r="K657" s="86"/>
      <c r="L657" s="86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86"/>
      <c r="I658" s="86"/>
      <c r="J658" s="86"/>
      <c r="K658" s="86"/>
      <c r="L658" s="86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86"/>
      <c r="I659" s="86"/>
      <c r="J659" s="86"/>
      <c r="K659" s="86"/>
      <c r="L659" s="86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86"/>
      <c r="I660" s="86"/>
      <c r="J660" s="86"/>
      <c r="K660" s="86"/>
      <c r="L660" s="86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86"/>
      <c r="I661" s="86"/>
      <c r="J661" s="86"/>
      <c r="K661" s="86"/>
      <c r="L661" s="86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86"/>
      <c r="I662" s="86"/>
      <c r="J662" s="86"/>
      <c r="K662" s="86"/>
      <c r="L662" s="86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86"/>
      <c r="I663" s="86"/>
      <c r="J663" s="86"/>
      <c r="K663" s="86"/>
      <c r="L663" s="86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86"/>
      <c r="I664" s="86"/>
      <c r="J664" s="86"/>
      <c r="K664" s="86"/>
      <c r="L664" s="86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86"/>
      <c r="I665" s="86"/>
      <c r="J665" s="86"/>
      <c r="K665" s="86"/>
      <c r="L665" s="86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86"/>
      <c r="I666" s="86"/>
      <c r="J666" s="86"/>
      <c r="K666" s="86"/>
      <c r="L666" s="86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86"/>
      <c r="I667" s="86"/>
      <c r="J667" s="86"/>
      <c r="K667" s="86"/>
      <c r="L667" s="86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86"/>
      <c r="I668" s="86"/>
      <c r="J668" s="86"/>
      <c r="K668" s="86"/>
      <c r="L668" s="86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86"/>
      <c r="I669" s="86"/>
      <c r="J669" s="86"/>
      <c r="K669" s="86"/>
      <c r="L669" s="86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86"/>
      <c r="I670" s="86"/>
      <c r="J670" s="86"/>
      <c r="K670" s="86"/>
      <c r="L670" s="86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86"/>
      <c r="I671" s="86"/>
      <c r="J671" s="86"/>
      <c r="K671" s="86"/>
      <c r="L671" s="86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86"/>
      <c r="I672" s="86"/>
      <c r="J672" s="86"/>
      <c r="K672" s="86"/>
      <c r="L672" s="86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86"/>
      <c r="I673" s="86"/>
      <c r="J673" s="86"/>
      <c r="K673" s="86"/>
      <c r="L673" s="86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86"/>
      <c r="I674" s="86"/>
      <c r="J674" s="86"/>
      <c r="K674" s="86"/>
      <c r="L674" s="86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86"/>
      <c r="I675" s="86"/>
      <c r="J675" s="86"/>
      <c r="K675" s="86"/>
      <c r="L675" s="86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86"/>
      <c r="I676" s="86"/>
      <c r="J676" s="86"/>
      <c r="K676" s="86"/>
      <c r="L676" s="86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86"/>
      <c r="I677" s="86"/>
      <c r="J677" s="86"/>
      <c r="K677" s="86"/>
      <c r="L677" s="86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86"/>
      <c r="I678" s="86"/>
      <c r="J678" s="86"/>
      <c r="K678" s="86"/>
      <c r="L678" s="86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86"/>
      <c r="I679" s="86"/>
      <c r="J679" s="86"/>
      <c r="K679" s="86"/>
      <c r="L679" s="86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86"/>
      <c r="I680" s="86"/>
      <c r="J680" s="86"/>
      <c r="K680" s="86"/>
      <c r="L680" s="86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86"/>
      <c r="I681" s="86"/>
      <c r="J681" s="86"/>
      <c r="K681" s="86"/>
      <c r="L681" s="86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86"/>
      <c r="I682" s="86"/>
      <c r="J682" s="86"/>
      <c r="K682" s="86"/>
      <c r="L682" s="86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86"/>
      <c r="I683" s="86"/>
      <c r="J683" s="86"/>
      <c r="K683" s="86"/>
      <c r="L683" s="86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86"/>
      <c r="I684" s="86"/>
      <c r="J684" s="86"/>
      <c r="K684" s="86"/>
      <c r="L684" s="86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86"/>
      <c r="I685" s="86"/>
      <c r="J685" s="86"/>
      <c r="K685" s="86"/>
      <c r="L685" s="86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86"/>
      <c r="I686" s="86"/>
      <c r="J686" s="86"/>
      <c r="K686" s="86"/>
      <c r="L686" s="86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86"/>
      <c r="I687" s="86"/>
      <c r="J687" s="86"/>
      <c r="K687" s="86"/>
      <c r="L687" s="86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86"/>
      <c r="I688" s="86"/>
      <c r="J688" s="86"/>
      <c r="K688" s="86"/>
      <c r="L688" s="86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86"/>
      <c r="I689" s="86"/>
      <c r="J689" s="86"/>
      <c r="K689" s="86"/>
      <c r="L689" s="86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86"/>
      <c r="I690" s="86"/>
      <c r="J690" s="86"/>
      <c r="K690" s="86"/>
      <c r="L690" s="86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86"/>
      <c r="I691" s="86"/>
      <c r="J691" s="86"/>
      <c r="K691" s="86"/>
      <c r="L691" s="86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86"/>
      <c r="I692" s="86"/>
      <c r="J692" s="86"/>
      <c r="K692" s="86"/>
      <c r="L692" s="86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86"/>
      <c r="I693" s="86"/>
      <c r="J693" s="86"/>
      <c r="K693" s="86"/>
      <c r="L693" s="86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86"/>
      <c r="I694" s="86"/>
      <c r="J694" s="86"/>
      <c r="K694" s="86"/>
      <c r="L694" s="86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86"/>
      <c r="I695" s="86"/>
      <c r="J695" s="86"/>
      <c r="K695" s="86"/>
      <c r="L695" s="86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86"/>
      <c r="I696" s="86"/>
      <c r="J696" s="86"/>
      <c r="K696" s="86"/>
      <c r="L696" s="86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86"/>
      <c r="I697" s="86"/>
      <c r="J697" s="86"/>
      <c r="K697" s="86"/>
      <c r="L697" s="86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86"/>
      <c r="I698" s="86"/>
      <c r="J698" s="86"/>
      <c r="K698" s="86"/>
      <c r="L698" s="86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86"/>
      <c r="I699" s="86"/>
      <c r="J699" s="86"/>
      <c r="K699" s="86"/>
      <c r="L699" s="86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86"/>
      <c r="I700" s="86"/>
      <c r="J700" s="86"/>
      <c r="K700" s="86"/>
      <c r="L700" s="86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86"/>
      <c r="I701" s="86"/>
      <c r="J701" s="86"/>
      <c r="K701" s="86"/>
      <c r="L701" s="86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86"/>
      <c r="I702" s="86"/>
      <c r="J702" s="86"/>
      <c r="K702" s="86"/>
      <c r="L702" s="86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86"/>
      <c r="I703" s="86"/>
      <c r="J703" s="86"/>
      <c r="K703" s="86"/>
      <c r="L703" s="86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86"/>
      <c r="I704" s="86"/>
      <c r="J704" s="86"/>
      <c r="K704" s="86"/>
      <c r="L704" s="86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86"/>
      <c r="I705" s="86"/>
      <c r="J705" s="86"/>
      <c r="K705" s="86"/>
      <c r="L705" s="86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86"/>
      <c r="I706" s="86"/>
      <c r="J706" s="86"/>
      <c r="K706" s="86"/>
      <c r="L706" s="86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86"/>
      <c r="I707" s="86"/>
      <c r="J707" s="86"/>
      <c r="K707" s="86"/>
      <c r="L707" s="86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86"/>
      <c r="I708" s="86"/>
      <c r="J708" s="86"/>
      <c r="K708" s="86"/>
      <c r="L708" s="86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86"/>
      <c r="I709" s="86"/>
      <c r="J709" s="86"/>
      <c r="K709" s="86"/>
      <c r="L709" s="86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86"/>
      <c r="I710" s="86"/>
      <c r="J710" s="86"/>
      <c r="K710" s="86"/>
      <c r="L710" s="86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86"/>
      <c r="I711" s="86"/>
      <c r="J711" s="86"/>
      <c r="K711" s="86"/>
      <c r="L711" s="86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86"/>
      <c r="I712" s="86"/>
      <c r="J712" s="86"/>
      <c r="K712" s="86"/>
      <c r="L712" s="86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86"/>
      <c r="I713" s="86"/>
      <c r="J713" s="86"/>
      <c r="K713" s="86"/>
      <c r="L713" s="86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86"/>
      <c r="I714" s="86"/>
      <c r="J714" s="86"/>
      <c r="K714" s="86"/>
      <c r="L714" s="86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86"/>
      <c r="I715" s="86"/>
      <c r="J715" s="86"/>
      <c r="K715" s="86"/>
      <c r="L715" s="86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86"/>
      <c r="I716" s="86"/>
      <c r="J716" s="86"/>
      <c r="K716" s="86"/>
      <c r="L716" s="86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86"/>
      <c r="I717" s="86"/>
      <c r="J717" s="86"/>
      <c r="K717" s="86"/>
      <c r="L717" s="86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86"/>
      <c r="I718" s="86"/>
      <c r="J718" s="86"/>
      <c r="K718" s="86"/>
      <c r="L718" s="86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86"/>
      <c r="I719" s="86"/>
      <c r="J719" s="86"/>
      <c r="K719" s="86"/>
      <c r="L719" s="86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86"/>
      <c r="I720" s="86"/>
      <c r="J720" s="86"/>
      <c r="K720" s="86"/>
      <c r="L720" s="86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86"/>
      <c r="I721" s="86"/>
      <c r="J721" s="86"/>
      <c r="K721" s="86"/>
      <c r="L721" s="86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86"/>
      <c r="I722" s="86"/>
      <c r="J722" s="86"/>
      <c r="K722" s="86"/>
      <c r="L722" s="86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86"/>
      <c r="I723" s="86"/>
      <c r="J723" s="86"/>
      <c r="K723" s="86"/>
      <c r="L723" s="86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86"/>
      <c r="I724" s="86"/>
      <c r="J724" s="86"/>
      <c r="K724" s="86"/>
      <c r="L724" s="86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86"/>
      <c r="I725" s="86"/>
      <c r="J725" s="86"/>
      <c r="K725" s="86"/>
      <c r="L725" s="86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86"/>
      <c r="I726" s="86"/>
      <c r="J726" s="86"/>
      <c r="K726" s="86"/>
      <c r="L726" s="86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86"/>
      <c r="I727" s="86"/>
      <c r="J727" s="86"/>
      <c r="K727" s="86"/>
      <c r="L727" s="86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86"/>
      <c r="I728" s="86"/>
      <c r="J728" s="86"/>
      <c r="K728" s="86"/>
      <c r="L728" s="86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86"/>
      <c r="I729" s="86"/>
      <c r="J729" s="86"/>
      <c r="K729" s="86"/>
      <c r="L729" s="86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86"/>
      <c r="I730" s="86"/>
      <c r="J730" s="86"/>
      <c r="K730" s="86"/>
      <c r="L730" s="86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86"/>
      <c r="I731" s="86"/>
      <c r="J731" s="86"/>
      <c r="K731" s="86"/>
      <c r="L731" s="86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86"/>
      <c r="I732" s="86"/>
      <c r="J732" s="86"/>
      <c r="K732" s="86"/>
      <c r="L732" s="86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86"/>
      <c r="I733" s="86"/>
      <c r="J733" s="86"/>
      <c r="K733" s="86"/>
      <c r="L733" s="86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86"/>
      <c r="I734" s="86"/>
      <c r="J734" s="86"/>
      <c r="K734" s="86"/>
      <c r="L734" s="86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86"/>
      <c r="I735" s="86"/>
      <c r="J735" s="86"/>
      <c r="K735" s="86"/>
      <c r="L735" s="86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86"/>
      <c r="I736" s="86"/>
      <c r="J736" s="86"/>
      <c r="K736" s="86"/>
      <c r="L736" s="86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86"/>
      <c r="I737" s="86"/>
      <c r="J737" s="86"/>
      <c r="K737" s="86"/>
      <c r="L737" s="86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86"/>
      <c r="I738" s="86"/>
      <c r="J738" s="86"/>
      <c r="K738" s="86"/>
      <c r="L738" s="86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86"/>
      <c r="I739" s="86"/>
      <c r="J739" s="86"/>
      <c r="K739" s="86"/>
      <c r="L739" s="86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86"/>
      <c r="I740" s="86"/>
      <c r="J740" s="86"/>
      <c r="K740" s="86"/>
      <c r="L740" s="86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86"/>
      <c r="I741" s="86"/>
      <c r="J741" s="86"/>
      <c r="K741" s="86"/>
      <c r="L741" s="86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86"/>
      <c r="I742" s="86"/>
      <c r="J742" s="86"/>
      <c r="K742" s="86"/>
      <c r="L742" s="86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86"/>
      <c r="I743" s="86"/>
      <c r="J743" s="86"/>
      <c r="K743" s="86"/>
      <c r="L743" s="86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86"/>
      <c r="I744" s="86"/>
      <c r="J744" s="86"/>
      <c r="K744" s="86"/>
      <c r="L744" s="86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86"/>
      <c r="I745" s="86"/>
      <c r="J745" s="86"/>
      <c r="K745" s="86"/>
      <c r="L745" s="86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86"/>
      <c r="I746" s="86"/>
      <c r="J746" s="86"/>
      <c r="K746" s="86"/>
      <c r="L746" s="86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86"/>
      <c r="I747" s="86"/>
      <c r="J747" s="86"/>
      <c r="K747" s="86"/>
      <c r="L747" s="86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86"/>
      <c r="I748" s="86"/>
      <c r="J748" s="86"/>
      <c r="K748" s="86"/>
      <c r="L748" s="86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86"/>
      <c r="I749" s="86"/>
      <c r="J749" s="86"/>
      <c r="K749" s="86"/>
      <c r="L749" s="86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86"/>
      <c r="I750" s="86"/>
      <c r="J750" s="86"/>
      <c r="K750" s="86"/>
      <c r="L750" s="86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86"/>
      <c r="I751" s="86"/>
      <c r="J751" s="86"/>
      <c r="K751" s="86"/>
      <c r="L751" s="86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86"/>
      <c r="I752" s="86"/>
      <c r="J752" s="86"/>
      <c r="K752" s="86"/>
      <c r="L752" s="86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86"/>
      <c r="I753" s="86"/>
      <c r="J753" s="86"/>
      <c r="K753" s="86"/>
      <c r="L753" s="86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86"/>
      <c r="I754" s="86"/>
      <c r="J754" s="86"/>
      <c r="K754" s="86"/>
      <c r="L754" s="86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86"/>
      <c r="I755" s="86"/>
      <c r="J755" s="86"/>
      <c r="K755" s="86"/>
      <c r="L755" s="86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86"/>
      <c r="I756" s="86"/>
      <c r="J756" s="86"/>
      <c r="K756" s="86"/>
      <c r="L756" s="86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86"/>
      <c r="I757" s="86"/>
      <c r="J757" s="86"/>
      <c r="K757" s="86"/>
      <c r="L757" s="86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86"/>
      <c r="I758" s="86"/>
      <c r="J758" s="86"/>
      <c r="K758" s="86"/>
      <c r="L758" s="86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86"/>
      <c r="I759" s="86"/>
      <c r="J759" s="86"/>
      <c r="K759" s="86"/>
      <c r="L759" s="86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86"/>
      <c r="I760" s="86"/>
      <c r="J760" s="86"/>
      <c r="K760" s="86"/>
      <c r="L760" s="86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86"/>
      <c r="I761" s="86"/>
      <c r="J761" s="86"/>
      <c r="K761" s="86"/>
      <c r="L761" s="86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86"/>
      <c r="I762" s="86"/>
      <c r="J762" s="86"/>
      <c r="K762" s="86"/>
      <c r="L762" s="86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86"/>
      <c r="I763" s="86"/>
      <c r="J763" s="86"/>
      <c r="K763" s="86"/>
      <c r="L763" s="86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86"/>
      <c r="I764" s="86"/>
      <c r="J764" s="86"/>
      <c r="K764" s="86"/>
      <c r="L764" s="86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86"/>
      <c r="I765" s="86"/>
      <c r="J765" s="86"/>
      <c r="K765" s="86"/>
      <c r="L765" s="86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86"/>
      <c r="I766" s="86"/>
      <c r="J766" s="86"/>
      <c r="K766" s="86"/>
      <c r="L766" s="86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86"/>
      <c r="I767" s="86"/>
      <c r="J767" s="86"/>
      <c r="K767" s="86"/>
      <c r="L767" s="86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86"/>
      <c r="I768" s="86"/>
      <c r="J768" s="86"/>
      <c r="K768" s="86"/>
      <c r="L768" s="86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86"/>
      <c r="I769" s="86"/>
      <c r="J769" s="86"/>
      <c r="K769" s="86"/>
      <c r="L769" s="86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86"/>
      <c r="I770" s="86"/>
      <c r="J770" s="86"/>
      <c r="K770" s="86"/>
      <c r="L770" s="86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86"/>
      <c r="I771" s="86"/>
      <c r="J771" s="86"/>
      <c r="K771" s="86"/>
      <c r="L771" s="86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86"/>
      <c r="I772" s="86"/>
      <c r="J772" s="86"/>
      <c r="K772" s="86"/>
      <c r="L772" s="86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86"/>
      <c r="I773" s="86"/>
      <c r="J773" s="86"/>
      <c r="K773" s="86"/>
      <c r="L773" s="86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86"/>
      <c r="I774" s="86"/>
      <c r="J774" s="86"/>
      <c r="K774" s="86"/>
      <c r="L774" s="86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86"/>
      <c r="I775" s="86"/>
      <c r="J775" s="86"/>
      <c r="K775" s="86"/>
      <c r="L775" s="86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86"/>
      <c r="I776" s="86"/>
      <c r="J776" s="86"/>
      <c r="K776" s="86"/>
      <c r="L776" s="86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86"/>
      <c r="I777" s="86"/>
      <c r="J777" s="86"/>
      <c r="K777" s="86"/>
      <c r="L777" s="86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86"/>
      <c r="I778" s="86"/>
      <c r="J778" s="86"/>
      <c r="K778" s="86"/>
      <c r="L778" s="86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86"/>
      <c r="I779" s="86"/>
      <c r="J779" s="86"/>
      <c r="K779" s="86"/>
      <c r="L779" s="86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86"/>
      <c r="I780" s="86"/>
      <c r="J780" s="86"/>
      <c r="K780" s="86"/>
      <c r="L780" s="86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86"/>
      <c r="I781" s="86"/>
      <c r="J781" s="86"/>
      <c r="K781" s="86"/>
      <c r="L781" s="86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86"/>
      <c r="I782" s="86"/>
      <c r="J782" s="86"/>
      <c r="K782" s="86"/>
      <c r="L782" s="86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86"/>
      <c r="I783" s="86"/>
      <c r="J783" s="86"/>
      <c r="K783" s="86"/>
      <c r="L783" s="86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86"/>
      <c r="I784" s="86"/>
      <c r="J784" s="86"/>
      <c r="K784" s="86"/>
      <c r="L784" s="86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86"/>
      <c r="I785" s="86"/>
      <c r="J785" s="86"/>
      <c r="K785" s="86"/>
      <c r="L785" s="86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86"/>
      <c r="I786" s="86"/>
      <c r="J786" s="86"/>
      <c r="K786" s="86"/>
      <c r="L786" s="86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86"/>
      <c r="I787" s="86"/>
      <c r="J787" s="86"/>
      <c r="K787" s="86"/>
      <c r="L787" s="86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86"/>
      <c r="I788" s="86"/>
      <c r="J788" s="86"/>
      <c r="K788" s="86"/>
      <c r="L788" s="86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86"/>
      <c r="I789" s="86"/>
      <c r="J789" s="86"/>
      <c r="K789" s="86"/>
      <c r="L789" s="86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86"/>
      <c r="I790" s="86"/>
      <c r="J790" s="86"/>
      <c r="K790" s="86"/>
      <c r="L790" s="86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86"/>
      <c r="I791" s="86"/>
      <c r="J791" s="86"/>
      <c r="K791" s="86"/>
      <c r="L791" s="86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86"/>
      <c r="I792" s="86"/>
      <c r="J792" s="86"/>
      <c r="K792" s="86"/>
      <c r="L792" s="86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86"/>
      <c r="I793" s="86"/>
      <c r="J793" s="86"/>
      <c r="K793" s="86"/>
      <c r="L793" s="86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86"/>
      <c r="I794" s="86"/>
      <c r="J794" s="86"/>
      <c r="K794" s="86"/>
      <c r="L794" s="86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86"/>
      <c r="I795" s="86"/>
      <c r="J795" s="86"/>
      <c r="K795" s="86"/>
      <c r="L795" s="86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86"/>
      <c r="I796" s="86"/>
      <c r="J796" s="86"/>
      <c r="K796" s="86"/>
      <c r="L796" s="86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86"/>
      <c r="I797" s="86"/>
      <c r="J797" s="86"/>
      <c r="K797" s="86"/>
      <c r="L797" s="86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86"/>
      <c r="I798" s="86"/>
      <c r="J798" s="86"/>
      <c r="K798" s="86"/>
      <c r="L798" s="86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86"/>
      <c r="I799" s="86"/>
      <c r="J799" s="86"/>
      <c r="K799" s="86"/>
      <c r="L799" s="86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86"/>
      <c r="I800" s="86"/>
      <c r="J800" s="86"/>
      <c r="K800" s="86"/>
      <c r="L800" s="86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86"/>
      <c r="I801" s="86"/>
      <c r="J801" s="86"/>
      <c r="K801" s="86"/>
      <c r="L801" s="86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86"/>
      <c r="I802" s="86"/>
      <c r="J802" s="86"/>
      <c r="K802" s="86"/>
      <c r="L802" s="86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86"/>
      <c r="I803" s="86"/>
      <c r="J803" s="86"/>
      <c r="K803" s="86"/>
      <c r="L803" s="86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86"/>
      <c r="I804" s="86"/>
      <c r="J804" s="86"/>
      <c r="K804" s="86"/>
      <c r="L804" s="86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86"/>
      <c r="I805" s="86"/>
      <c r="J805" s="86"/>
      <c r="K805" s="86"/>
      <c r="L805" s="86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86"/>
      <c r="I806" s="86"/>
      <c r="J806" s="86"/>
      <c r="K806" s="86"/>
      <c r="L806" s="86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86"/>
      <c r="I807" s="86"/>
      <c r="J807" s="86"/>
      <c r="K807" s="86"/>
      <c r="L807" s="86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86"/>
      <c r="I808" s="86"/>
      <c r="J808" s="86"/>
      <c r="K808" s="86"/>
      <c r="L808" s="86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86"/>
      <c r="I809" s="86"/>
      <c r="J809" s="86"/>
      <c r="K809" s="86"/>
      <c r="L809" s="86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86"/>
      <c r="I810" s="86"/>
      <c r="J810" s="86"/>
      <c r="K810" s="86"/>
      <c r="L810" s="86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86"/>
      <c r="I811" s="86"/>
      <c r="J811" s="86"/>
      <c r="K811" s="86"/>
      <c r="L811" s="86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86"/>
      <c r="I812" s="86"/>
      <c r="J812" s="86"/>
      <c r="K812" s="86"/>
      <c r="L812" s="86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86"/>
      <c r="I813" s="86"/>
      <c r="J813" s="86"/>
      <c r="K813" s="86"/>
      <c r="L813" s="86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86"/>
      <c r="I814" s="86"/>
      <c r="J814" s="86"/>
      <c r="K814" s="86"/>
      <c r="L814" s="86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86"/>
      <c r="I815" s="86"/>
      <c r="J815" s="86"/>
      <c r="K815" s="86"/>
      <c r="L815" s="86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86"/>
      <c r="I816" s="86"/>
      <c r="J816" s="86"/>
      <c r="K816" s="86"/>
      <c r="L816" s="86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86"/>
      <c r="I817" s="86"/>
      <c r="J817" s="86"/>
      <c r="K817" s="86"/>
      <c r="L817" s="86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86"/>
      <c r="I818" s="86"/>
      <c r="J818" s="86"/>
      <c r="K818" s="86"/>
      <c r="L818" s="86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86"/>
      <c r="I819" s="86"/>
      <c r="J819" s="86"/>
      <c r="K819" s="86"/>
      <c r="L819" s="86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86"/>
      <c r="I820" s="86"/>
      <c r="J820" s="86"/>
      <c r="K820" s="86"/>
      <c r="L820" s="86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86"/>
      <c r="I821" s="86"/>
      <c r="J821" s="86"/>
      <c r="K821" s="86"/>
      <c r="L821" s="86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86"/>
      <c r="I822" s="86"/>
      <c r="J822" s="86"/>
      <c r="K822" s="86"/>
      <c r="L822" s="86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86"/>
      <c r="I823" s="86"/>
      <c r="J823" s="86"/>
      <c r="K823" s="86"/>
      <c r="L823" s="86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86"/>
      <c r="I824" s="86"/>
      <c r="J824" s="86"/>
      <c r="K824" s="86"/>
      <c r="L824" s="86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86"/>
      <c r="I825" s="86"/>
      <c r="J825" s="86"/>
      <c r="K825" s="86"/>
      <c r="L825" s="86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86"/>
      <c r="I826" s="86"/>
      <c r="J826" s="86"/>
      <c r="K826" s="86"/>
      <c r="L826" s="86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86"/>
      <c r="I827" s="86"/>
      <c r="J827" s="86"/>
      <c r="K827" s="86"/>
      <c r="L827" s="86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86"/>
      <c r="I828" s="86"/>
      <c r="J828" s="86"/>
      <c r="K828" s="86"/>
      <c r="L828" s="86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86"/>
      <c r="I829" s="86"/>
      <c r="J829" s="86"/>
      <c r="K829" s="86"/>
      <c r="L829" s="86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86"/>
      <c r="I830" s="86"/>
      <c r="J830" s="86"/>
      <c r="K830" s="86"/>
      <c r="L830" s="86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86"/>
      <c r="I831" s="86"/>
      <c r="J831" s="86"/>
      <c r="K831" s="86"/>
      <c r="L831" s="86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86"/>
      <c r="I832" s="86"/>
      <c r="J832" s="86"/>
      <c r="K832" s="86"/>
      <c r="L832" s="86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86"/>
      <c r="I833" s="86"/>
      <c r="J833" s="86"/>
      <c r="K833" s="86"/>
      <c r="L833" s="86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86"/>
      <c r="I834" s="86"/>
      <c r="J834" s="86"/>
      <c r="K834" s="86"/>
      <c r="L834" s="86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86"/>
      <c r="I835" s="86"/>
      <c r="J835" s="86"/>
      <c r="K835" s="86"/>
      <c r="L835" s="86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86"/>
      <c r="I836" s="86"/>
      <c r="J836" s="86"/>
      <c r="K836" s="86"/>
      <c r="L836" s="86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86"/>
      <c r="I837" s="86"/>
      <c r="J837" s="86"/>
      <c r="K837" s="86"/>
      <c r="L837" s="86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86"/>
      <c r="I838" s="86"/>
      <c r="J838" s="86"/>
      <c r="K838" s="86"/>
      <c r="L838" s="86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86"/>
      <c r="I839" s="86"/>
      <c r="J839" s="86"/>
      <c r="K839" s="86"/>
      <c r="L839" s="86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86"/>
      <c r="I840" s="86"/>
      <c r="J840" s="86"/>
      <c r="K840" s="86"/>
      <c r="L840" s="86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86"/>
      <c r="I841" s="86"/>
      <c r="J841" s="86"/>
      <c r="K841" s="86"/>
      <c r="L841" s="86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86"/>
      <c r="I842" s="86"/>
      <c r="J842" s="86"/>
      <c r="K842" s="86"/>
      <c r="L842" s="86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86"/>
      <c r="I843" s="86"/>
      <c r="J843" s="86"/>
      <c r="K843" s="86"/>
      <c r="L843" s="86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86"/>
      <c r="I844" s="86"/>
      <c r="J844" s="86"/>
      <c r="K844" s="86"/>
      <c r="L844" s="86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86"/>
      <c r="I845" s="86"/>
      <c r="J845" s="86"/>
      <c r="K845" s="86"/>
      <c r="L845" s="86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86"/>
      <c r="I846" s="86"/>
      <c r="J846" s="86"/>
      <c r="K846" s="86"/>
      <c r="L846" s="86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86"/>
      <c r="I847" s="86"/>
      <c r="J847" s="86"/>
      <c r="K847" s="86"/>
      <c r="L847" s="86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86"/>
      <c r="I848" s="86"/>
      <c r="J848" s="86"/>
      <c r="K848" s="86"/>
      <c r="L848" s="86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86"/>
      <c r="I849" s="86"/>
      <c r="J849" s="86"/>
      <c r="K849" s="86"/>
      <c r="L849" s="86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86"/>
      <c r="I850" s="86"/>
      <c r="J850" s="86"/>
      <c r="K850" s="86"/>
      <c r="L850" s="86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86"/>
      <c r="I851" s="86"/>
      <c r="J851" s="86"/>
      <c r="K851" s="86"/>
      <c r="L851" s="86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86"/>
      <c r="I852" s="86"/>
      <c r="J852" s="86"/>
      <c r="K852" s="86"/>
      <c r="L852" s="86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86"/>
      <c r="I853" s="86"/>
      <c r="J853" s="86"/>
      <c r="K853" s="86"/>
      <c r="L853" s="86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86"/>
      <c r="I854" s="86"/>
      <c r="J854" s="86"/>
      <c r="K854" s="86"/>
      <c r="L854" s="86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86"/>
      <c r="I855" s="86"/>
      <c r="J855" s="86"/>
      <c r="K855" s="86"/>
      <c r="L855" s="86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86"/>
      <c r="I856" s="86"/>
      <c r="J856" s="86"/>
      <c r="K856" s="86"/>
      <c r="L856" s="86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86"/>
      <c r="I857" s="86"/>
      <c r="J857" s="86"/>
      <c r="K857" s="86"/>
      <c r="L857" s="86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86"/>
      <c r="I858" s="86"/>
      <c r="J858" s="86"/>
      <c r="K858" s="86"/>
      <c r="L858" s="86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86"/>
      <c r="I859" s="86"/>
      <c r="J859" s="86"/>
      <c r="K859" s="86"/>
      <c r="L859" s="86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86"/>
      <c r="I860" s="86"/>
      <c r="J860" s="86"/>
      <c r="K860" s="86"/>
      <c r="L860" s="86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86"/>
      <c r="I861" s="86"/>
      <c r="J861" s="86"/>
      <c r="K861" s="86"/>
      <c r="L861" s="86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86"/>
      <c r="I862" s="86"/>
      <c r="J862" s="86"/>
      <c r="K862" s="86"/>
      <c r="L862" s="86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86"/>
      <c r="I863" s="86"/>
      <c r="J863" s="86"/>
      <c r="K863" s="86"/>
      <c r="L863" s="86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86"/>
      <c r="I864" s="86"/>
      <c r="J864" s="86"/>
      <c r="K864" s="86"/>
      <c r="L864" s="86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86"/>
      <c r="I865" s="86"/>
      <c r="J865" s="86"/>
      <c r="K865" s="86"/>
      <c r="L865" s="86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86"/>
      <c r="I866" s="86"/>
      <c r="J866" s="86"/>
      <c r="K866" s="86"/>
      <c r="L866" s="86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86"/>
      <c r="I867" s="86"/>
      <c r="J867" s="86"/>
      <c r="K867" s="86"/>
      <c r="L867" s="86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86"/>
      <c r="I868" s="86"/>
      <c r="J868" s="86"/>
      <c r="K868" s="86"/>
      <c r="L868" s="86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86"/>
      <c r="I869" s="86"/>
      <c r="J869" s="86"/>
      <c r="K869" s="86"/>
      <c r="L869" s="86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86"/>
      <c r="I870" s="86"/>
      <c r="J870" s="86"/>
      <c r="K870" s="86"/>
      <c r="L870" s="86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86"/>
      <c r="I871" s="86"/>
      <c r="J871" s="86"/>
      <c r="K871" s="86"/>
      <c r="L871" s="86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86"/>
      <c r="I872" s="86"/>
      <c r="J872" s="86"/>
      <c r="K872" s="86"/>
      <c r="L872" s="86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86"/>
      <c r="I873" s="86"/>
      <c r="J873" s="86"/>
      <c r="K873" s="86"/>
      <c r="L873" s="86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86"/>
      <c r="I874" s="86"/>
      <c r="J874" s="86"/>
      <c r="K874" s="86"/>
      <c r="L874" s="86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86"/>
      <c r="I875" s="86"/>
      <c r="J875" s="86"/>
      <c r="K875" s="86"/>
      <c r="L875" s="86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86"/>
      <c r="I876" s="86"/>
      <c r="J876" s="86"/>
      <c r="K876" s="86"/>
      <c r="L876" s="86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86"/>
      <c r="I877" s="86"/>
      <c r="J877" s="86"/>
      <c r="K877" s="86"/>
      <c r="L877" s="86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86"/>
      <c r="I878" s="86"/>
      <c r="J878" s="86"/>
      <c r="K878" s="86"/>
      <c r="L878" s="86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86"/>
      <c r="I879" s="86"/>
      <c r="J879" s="86"/>
      <c r="K879" s="86"/>
      <c r="L879" s="86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86"/>
      <c r="I880" s="86"/>
      <c r="J880" s="86"/>
      <c r="K880" s="86"/>
      <c r="L880" s="86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86"/>
      <c r="I881" s="86"/>
      <c r="J881" s="86"/>
      <c r="K881" s="86"/>
      <c r="L881" s="86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86"/>
      <c r="I882" s="86"/>
      <c r="J882" s="86"/>
      <c r="K882" s="86"/>
      <c r="L882" s="86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86"/>
      <c r="I883" s="86"/>
      <c r="J883" s="86"/>
      <c r="K883" s="86"/>
      <c r="L883" s="86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86"/>
      <c r="I884" s="86"/>
      <c r="J884" s="86"/>
      <c r="K884" s="86"/>
      <c r="L884" s="86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86"/>
      <c r="I885" s="86"/>
      <c r="J885" s="86"/>
      <c r="K885" s="86"/>
      <c r="L885" s="86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86"/>
      <c r="I886" s="86"/>
      <c r="J886" s="86"/>
      <c r="K886" s="86"/>
      <c r="L886" s="86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86"/>
      <c r="I887" s="86"/>
      <c r="J887" s="86"/>
      <c r="K887" s="86"/>
      <c r="L887" s="86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86"/>
      <c r="I888" s="86"/>
      <c r="J888" s="86"/>
      <c r="K888" s="86"/>
      <c r="L888" s="86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86"/>
      <c r="I889" s="86"/>
      <c r="J889" s="86"/>
      <c r="K889" s="86"/>
      <c r="L889" s="86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86"/>
      <c r="I890" s="86"/>
      <c r="J890" s="86"/>
      <c r="K890" s="86"/>
      <c r="L890" s="86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86"/>
      <c r="I891" s="86"/>
      <c r="J891" s="86"/>
      <c r="K891" s="86"/>
      <c r="L891" s="86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86"/>
      <c r="I892" s="86"/>
      <c r="J892" s="86"/>
      <c r="K892" s="86"/>
      <c r="L892" s="86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86"/>
      <c r="I893" s="86"/>
      <c r="J893" s="86"/>
      <c r="K893" s="86"/>
      <c r="L893" s="86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86"/>
      <c r="I894" s="86"/>
      <c r="J894" s="86"/>
      <c r="K894" s="86"/>
      <c r="L894" s="86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86"/>
      <c r="I895" s="86"/>
      <c r="J895" s="86"/>
      <c r="K895" s="86"/>
      <c r="L895" s="86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86"/>
      <c r="I896" s="86"/>
      <c r="J896" s="86"/>
      <c r="K896" s="86"/>
      <c r="L896" s="86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86"/>
      <c r="I897" s="86"/>
      <c r="J897" s="86"/>
      <c r="K897" s="86"/>
      <c r="L897" s="86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86"/>
      <c r="I898" s="86"/>
      <c r="J898" s="86"/>
      <c r="K898" s="86"/>
      <c r="L898" s="86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86"/>
      <c r="I899" s="86"/>
      <c r="J899" s="86"/>
      <c r="K899" s="86"/>
      <c r="L899" s="86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86"/>
      <c r="I900" s="86"/>
      <c r="J900" s="86"/>
      <c r="K900" s="86"/>
      <c r="L900" s="86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86"/>
      <c r="I901" s="86"/>
      <c r="J901" s="86"/>
      <c r="K901" s="86"/>
      <c r="L901" s="86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86"/>
      <c r="I902" s="86"/>
      <c r="J902" s="86"/>
      <c r="K902" s="86"/>
      <c r="L902" s="86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86"/>
      <c r="I903" s="86"/>
      <c r="J903" s="86"/>
      <c r="K903" s="86"/>
      <c r="L903" s="86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86"/>
      <c r="I904" s="86"/>
      <c r="J904" s="86"/>
      <c r="K904" s="86"/>
      <c r="L904" s="86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86"/>
      <c r="I905" s="86"/>
      <c r="J905" s="86"/>
      <c r="K905" s="86"/>
      <c r="L905" s="86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86"/>
      <c r="I906" s="86"/>
      <c r="J906" s="86"/>
      <c r="K906" s="86"/>
      <c r="L906" s="86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86"/>
      <c r="I907" s="86"/>
      <c r="J907" s="86"/>
      <c r="K907" s="86"/>
      <c r="L907" s="86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86"/>
      <c r="I908" s="86"/>
      <c r="J908" s="86"/>
      <c r="K908" s="86"/>
      <c r="L908" s="86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86"/>
      <c r="I909" s="86"/>
      <c r="J909" s="86"/>
      <c r="K909" s="86"/>
      <c r="L909" s="86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86"/>
      <c r="I910" s="86"/>
      <c r="J910" s="86"/>
      <c r="K910" s="86"/>
      <c r="L910" s="86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86"/>
      <c r="I911" s="86"/>
      <c r="J911" s="86"/>
      <c r="K911" s="86"/>
      <c r="L911" s="86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86"/>
      <c r="I912" s="86"/>
      <c r="J912" s="86"/>
      <c r="K912" s="86"/>
      <c r="L912" s="86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86"/>
      <c r="I913" s="86"/>
      <c r="J913" s="86"/>
      <c r="K913" s="86"/>
      <c r="L913" s="86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86"/>
      <c r="I914" s="86"/>
      <c r="J914" s="86"/>
      <c r="K914" s="86"/>
      <c r="L914" s="86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86"/>
      <c r="I915" s="86"/>
      <c r="J915" s="86"/>
      <c r="K915" s="86"/>
      <c r="L915" s="86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86"/>
      <c r="I916" s="86"/>
      <c r="J916" s="86"/>
      <c r="K916" s="86"/>
      <c r="L916" s="86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86"/>
      <c r="I917" s="86"/>
      <c r="J917" s="86"/>
      <c r="K917" s="86"/>
      <c r="L917" s="86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86"/>
      <c r="I918" s="86"/>
      <c r="J918" s="86"/>
      <c r="K918" s="86"/>
      <c r="L918" s="86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86"/>
      <c r="I919" s="86"/>
      <c r="J919" s="86"/>
      <c r="K919" s="86"/>
      <c r="L919" s="86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86"/>
      <c r="I920" s="86"/>
      <c r="J920" s="86"/>
      <c r="K920" s="86"/>
      <c r="L920" s="86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86"/>
      <c r="I921" s="86"/>
      <c r="J921" s="86"/>
      <c r="K921" s="86"/>
      <c r="L921" s="86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86"/>
      <c r="I922" s="86"/>
      <c r="J922" s="86"/>
      <c r="K922" s="86"/>
      <c r="L922" s="86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86"/>
      <c r="I923" s="86"/>
      <c r="J923" s="86"/>
      <c r="K923" s="86"/>
      <c r="L923" s="86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86"/>
      <c r="I924" s="86"/>
      <c r="J924" s="86"/>
      <c r="K924" s="86"/>
      <c r="L924" s="86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86"/>
      <c r="I925" s="86"/>
      <c r="J925" s="86"/>
      <c r="K925" s="86"/>
      <c r="L925" s="86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86"/>
      <c r="I926" s="86"/>
      <c r="J926" s="86"/>
      <c r="K926" s="86"/>
      <c r="L926" s="86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86"/>
      <c r="I927" s="86"/>
      <c r="J927" s="86"/>
      <c r="K927" s="86"/>
      <c r="L927" s="86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86"/>
      <c r="I928" s="86"/>
      <c r="J928" s="86"/>
      <c r="K928" s="86"/>
      <c r="L928" s="86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86"/>
      <c r="I929" s="86"/>
      <c r="J929" s="86"/>
      <c r="K929" s="86"/>
      <c r="L929" s="86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86"/>
      <c r="I930" s="86"/>
      <c r="J930" s="86"/>
      <c r="K930" s="86"/>
      <c r="L930" s="86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86"/>
      <c r="I931" s="86"/>
      <c r="J931" s="86"/>
      <c r="K931" s="86"/>
      <c r="L931" s="86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86"/>
      <c r="I932" s="86"/>
      <c r="J932" s="86"/>
      <c r="K932" s="86"/>
      <c r="L932" s="86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86"/>
      <c r="I933" s="86"/>
      <c r="J933" s="86"/>
      <c r="K933" s="86"/>
      <c r="L933" s="86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86"/>
      <c r="I934" s="86"/>
      <c r="J934" s="86"/>
      <c r="K934" s="86"/>
      <c r="L934" s="86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86"/>
      <c r="I935" s="86"/>
      <c r="J935" s="86"/>
      <c r="K935" s="86"/>
      <c r="L935" s="86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86"/>
      <c r="I936" s="86"/>
      <c r="J936" s="86"/>
      <c r="K936" s="86"/>
      <c r="L936" s="86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86"/>
      <c r="I937" s="86"/>
      <c r="J937" s="86"/>
      <c r="K937" s="86"/>
      <c r="L937" s="86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86"/>
      <c r="I938" s="86"/>
      <c r="J938" s="86"/>
      <c r="K938" s="86"/>
      <c r="L938" s="86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86"/>
      <c r="I939" s="86"/>
      <c r="J939" s="86"/>
      <c r="K939" s="86"/>
      <c r="L939" s="86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86"/>
      <c r="I940" s="86"/>
      <c r="J940" s="86"/>
      <c r="K940" s="86"/>
      <c r="L940" s="86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86"/>
      <c r="I941" s="86"/>
      <c r="J941" s="86"/>
      <c r="K941" s="86"/>
      <c r="L941" s="86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86"/>
      <c r="I942" s="86"/>
      <c r="J942" s="86"/>
      <c r="K942" s="86"/>
      <c r="L942" s="86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86"/>
      <c r="I943" s="86"/>
      <c r="J943" s="86"/>
      <c r="K943" s="86"/>
      <c r="L943" s="86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86"/>
      <c r="I944" s="86"/>
      <c r="J944" s="86"/>
      <c r="K944" s="86"/>
      <c r="L944" s="86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86"/>
      <c r="I945" s="86"/>
      <c r="J945" s="86"/>
      <c r="K945" s="86"/>
      <c r="L945" s="86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86"/>
      <c r="I946" s="86"/>
      <c r="J946" s="86"/>
      <c r="K946" s="86"/>
      <c r="L946" s="86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86"/>
      <c r="I947" s="86"/>
      <c r="J947" s="86"/>
      <c r="K947" s="86"/>
      <c r="L947" s="86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86"/>
      <c r="I948" s="86"/>
      <c r="J948" s="86"/>
      <c r="K948" s="86"/>
      <c r="L948" s="86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86"/>
      <c r="I949" s="86"/>
      <c r="J949" s="86"/>
      <c r="K949" s="86"/>
      <c r="L949" s="86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86"/>
      <c r="I950" s="86"/>
      <c r="J950" s="86"/>
      <c r="K950" s="86"/>
      <c r="L950" s="86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86"/>
      <c r="I951" s="86"/>
      <c r="J951" s="86"/>
      <c r="K951" s="86"/>
      <c r="L951" s="86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86"/>
      <c r="I952" s="86"/>
      <c r="J952" s="86"/>
      <c r="K952" s="86"/>
      <c r="L952" s="86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86"/>
      <c r="I953" s="86"/>
      <c r="J953" s="86"/>
      <c r="K953" s="86"/>
      <c r="L953" s="86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86"/>
      <c r="I954" s="86"/>
      <c r="J954" s="86"/>
      <c r="K954" s="86"/>
      <c r="L954" s="86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86"/>
      <c r="I955" s="86"/>
      <c r="J955" s="86"/>
      <c r="K955" s="86"/>
      <c r="L955" s="86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86"/>
      <c r="I956" s="86"/>
      <c r="J956" s="86"/>
      <c r="K956" s="86"/>
      <c r="L956" s="86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86"/>
      <c r="I957" s="86"/>
      <c r="J957" s="86"/>
      <c r="K957" s="86"/>
      <c r="L957" s="86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86"/>
      <c r="I958" s="86"/>
      <c r="J958" s="86"/>
      <c r="K958" s="86"/>
      <c r="L958" s="86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86"/>
      <c r="I959" s="86"/>
      <c r="J959" s="86"/>
      <c r="K959" s="86"/>
      <c r="L959" s="86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86"/>
      <c r="I960" s="86"/>
      <c r="J960" s="86"/>
      <c r="K960" s="86"/>
      <c r="L960" s="86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86"/>
      <c r="I961" s="86"/>
      <c r="J961" s="86"/>
      <c r="K961" s="86"/>
      <c r="L961" s="86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86"/>
      <c r="I962" s="86"/>
      <c r="J962" s="86"/>
      <c r="K962" s="86"/>
      <c r="L962" s="86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86"/>
      <c r="I963" s="86"/>
      <c r="J963" s="86"/>
      <c r="K963" s="86"/>
      <c r="L963" s="86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86"/>
      <c r="I964" s="86"/>
      <c r="J964" s="86"/>
      <c r="K964" s="86"/>
      <c r="L964" s="86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86"/>
      <c r="I965" s="86"/>
      <c r="J965" s="86"/>
      <c r="K965" s="86"/>
      <c r="L965" s="86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86"/>
      <c r="I966" s="86"/>
      <c r="J966" s="86"/>
      <c r="K966" s="86"/>
      <c r="L966" s="86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86"/>
      <c r="I967" s="86"/>
      <c r="J967" s="86"/>
      <c r="K967" s="86"/>
      <c r="L967" s="86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86"/>
      <c r="I968" s="86"/>
      <c r="J968" s="86"/>
      <c r="K968" s="86"/>
      <c r="L968" s="86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86"/>
      <c r="I969" s="86"/>
      <c r="J969" s="86"/>
      <c r="K969" s="86"/>
      <c r="L969" s="86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86"/>
      <c r="I970" s="86"/>
      <c r="J970" s="86"/>
      <c r="K970" s="86"/>
      <c r="L970" s="86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86"/>
      <c r="I971" s="86"/>
      <c r="J971" s="86"/>
      <c r="K971" s="86"/>
      <c r="L971" s="86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86"/>
      <c r="I972" s="86"/>
      <c r="J972" s="86"/>
      <c r="K972" s="86"/>
      <c r="L972" s="86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86"/>
      <c r="I973" s="86"/>
      <c r="J973" s="86"/>
      <c r="K973" s="86"/>
      <c r="L973" s="86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86"/>
      <c r="I974" s="86"/>
      <c r="J974" s="86"/>
      <c r="K974" s="86"/>
      <c r="L974" s="86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86"/>
      <c r="I975" s="86"/>
      <c r="J975" s="86"/>
      <c r="K975" s="86"/>
      <c r="L975" s="86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86"/>
      <c r="I976" s="86"/>
      <c r="J976" s="86"/>
      <c r="K976" s="86"/>
      <c r="L976" s="86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86"/>
      <c r="I977" s="86"/>
      <c r="J977" s="86"/>
      <c r="K977" s="86"/>
      <c r="L977" s="86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86"/>
      <c r="I978" s="86"/>
      <c r="J978" s="86"/>
      <c r="K978" s="86"/>
      <c r="L978" s="86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86"/>
      <c r="I979" s="86"/>
      <c r="J979" s="86"/>
      <c r="K979" s="86"/>
      <c r="L979" s="86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86"/>
      <c r="I980" s="86"/>
      <c r="J980" s="86"/>
      <c r="K980" s="86"/>
      <c r="L980" s="86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86"/>
      <c r="I981" s="86"/>
      <c r="J981" s="86"/>
      <c r="K981" s="86"/>
      <c r="L981" s="86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86"/>
      <c r="I982" s="86"/>
      <c r="J982" s="86"/>
      <c r="K982" s="86"/>
      <c r="L982" s="86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86"/>
      <c r="I983" s="86"/>
      <c r="J983" s="86"/>
      <c r="K983" s="86"/>
      <c r="L983" s="86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86"/>
      <c r="I984" s="86"/>
      <c r="J984" s="86"/>
      <c r="K984" s="86"/>
      <c r="L984" s="86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86"/>
      <c r="I985" s="86"/>
      <c r="J985" s="86"/>
      <c r="K985" s="86"/>
      <c r="L985" s="86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86"/>
      <c r="I986" s="86"/>
      <c r="J986" s="86"/>
      <c r="K986" s="86"/>
      <c r="L986" s="86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86"/>
      <c r="I987" s="86"/>
      <c r="J987" s="86"/>
      <c r="K987" s="86"/>
      <c r="L987" s="86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86"/>
      <c r="I988" s="86"/>
      <c r="J988" s="86"/>
      <c r="K988" s="86"/>
      <c r="L988" s="86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86"/>
      <c r="I989" s="86"/>
      <c r="J989" s="86"/>
      <c r="K989" s="86"/>
      <c r="L989" s="86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86"/>
      <c r="I990" s="86"/>
      <c r="J990" s="86"/>
      <c r="K990" s="86"/>
      <c r="L990" s="86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86"/>
      <c r="I991" s="86"/>
      <c r="J991" s="86"/>
      <c r="K991" s="86"/>
      <c r="L991" s="86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86"/>
      <c r="I992" s="86"/>
      <c r="J992" s="86"/>
      <c r="K992" s="86"/>
      <c r="L992" s="86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86"/>
      <c r="I993" s="86"/>
      <c r="J993" s="86"/>
      <c r="K993" s="86"/>
      <c r="L993" s="86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86"/>
      <c r="I994" s="86"/>
      <c r="J994" s="86"/>
      <c r="K994" s="86"/>
      <c r="L994" s="86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86"/>
      <c r="I995" s="86"/>
      <c r="J995" s="86"/>
      <c r="K995" s="86"/>
      <c r="L995" s="86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86"/>
      <c r="I996" s="86"/>
      <c r="J996" s="86"/>
      <c r="K996" s="86"/>
      <c r="L996" s="86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86"/>
      <c r="I997" s="86"/>
      <c r="J997" s="86"/>
      <c r="K997" s="86"/>
      <c r="L997" s="86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86"/>
      <c r="I998" s="86"/>
      <c r="J998" s="86"/>
      <c r="K998" s="86"/>
      <c r="L998" s="86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86"/>
      <c r="I999" s="86"/>
      <c r="J999" s="86"/>
      <c r="K999" s="86"/>
      <c r="L999" s="86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86"/>
      <c r="I1000" s="86"/>
      <c r="J1000" s="86"/>
      <c r="K1000" s="86"/>
      <c r="L1000" s="86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99">
    <mergeCell ref="G34:G36"/>
    <mergeCell ref="B34:B36"/>
    <mergeCell ref="C34:C36"/>
    <mergeCell ref="D34:D36"/>
    <mergeCell ref="E34:E36"/>
    <mergeCell ref="F34:F36"/>
    <mergeCell ref="U34:U36"/>
    <mergeCell ref="V34:V36"/>
    <mergeCell ref="P46:V46"/>
    <mergeCell ref="H34:H36"/>
    <mergeCell ref="I34:J35"/>
    <mergeCell ref="K34:K36"/>
    <mergeCell ref="L34:L36"/>
    <mergeCell ref="M34:M36"/>
    <mergeCell ref="N34:N36"/>
    <mergeCell ref="O34:O36"/>
    <mergeCell ref="O37:O44"/>
    <mergeCell ref="P34:P36"/>
    <mergeCell ref="Q34:Q36"/>
    <mergeCell ref="R34:R36"/>
    <mergeCell ref="S34:S36"/>
    <mergeCell ref="T34:T36"/>
    <mergeCell ref="C17:C19"/>
    <mergeCell ref="D17:D19"/>
    <mergeCell ref="E17:E19"/>
    <mergeCell ref="F17:F19"/>
    <mergeCell ref="B31:F31"/>
    <mergeCell ref="B17:B19"/>
    <mergeCell ref="M17:M19"/>
    <mergeCell ref="O17:O27"/>
    <mergeCell ref="V17:V19"/>
    <mergeCell ref="P33:V33"/>
    <mergeCell ref="N17:N19"/>
    <mergeCell ref="P17:P19"/>
    <mergeCell ref="Q17:Q19"/>
    <mergeCell ref="R17:R19"/>
    <mergeCell ref="S17:S19"/>
    <mergeCell ref="T17:T19"/>
    <mergeCell ref="U17:U19"/>
    <mergeCell ref="G17:G19"/>
    <mergeCell ref="H17:H19"/>
    <mergeCell ref="I17:J18"/>
    <mergeCell ref="K17:K19"/>
    <mergeCell ref="L17:L19"/>
    <mergeCell ref="L61:L63"/>
    <mergeCell ref="M61:N63"/>
    <mergeCell ref="O61:P63"/>
    <mergeCell ref="Q61:Q63"/>
    <mergeCell ref="R61:R63"/>
    <mergeCell ref="O50:O57"/>
    <mergeCell ref="T61:T63"/>
    <mergeCell ref="U61:U63"/>
    <mergeCell ref="V61:V63"/>
    <mergeCell ref="W61:W63"/>
    <mergeCell ref="S61:S63"/>
    <mergeCell ref="T47:T49"/>
    <mergeCell ref="U47:U49"/>
    <mergeCell ref="V47:V49"/>
    <mergeCell ref="I47:J48"/>
    <mergeCell ref="K47:K49"/>
    <mergeCell ref="M47:M49"/>
    <mergeCell ref="N47:N49"/>
    <mergeCell ref="O47:O49"/>
    <mergeCell ref="P47:P49"/>
    <mergeCell ref="L47:L49"/>
    <mergeCell ref="G47:G49"/>
    <mergeCell ref="H47:H49"/>
    <mergeCell ref="Q47:Q49"/>
    <mergeCell ref="R47:R49"/>
    <mergeCell ref="S47:S49"/>
    <mergeCell ref="B47:B49"/>
    <mergeCell ref="C47:C49"/>
    <mergeCell ref="D47:D49"/>
    <mergeCell ref="E47:E49"/>
    <mergeCell ref="F47:F49"/>
    <mergeCell ref="S3:S5"/>
    <mergeCell ref="T3:T5"/>
    <mergeCell ref="U3:U5"/>
    <mergeCell ref="P16:V16"/>
    <mergeCell ref="B1:V1"/>
    <mergeCell ref="P2:V2"/>
    <mergeCell ref="B3:B5"/>
    <mergeCell ref="C3:C5"/>
    <mergeCell ref="D3:D5"/>
    <mergeCell ref="E3:E5"/>
    <mergeCell ref="F3:F5"/>
    <mergeCell ref="V3:V5"/>
    <mergeCell ref="G3:G5"/>
    <mergeCell ref="H3:H5"/>
    <mergeCell ref="O3:O5"/>
    <mergeCell ref="O6:O13"/>
    <mergeCell ref="P3:P5"/>
    <mergeCell ref="Q3:Q5"/>
    <mergeCell ref="R3:R5"/>
    <mergeCell ref="I3:J4"/>
    <mergeCell ref="K3:K5"/>
    <mergeCell ref="L3:L5"/>
    <mergeCell ref="M3:M5"/>
    <mergeCell ref="N3:N5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Калкулатор ЗА ПЛАН </vt:lpstr>
      <vt:lpstr>КАЛКУЛАТОР ЗА ПРОЕКТ</vt:lpstr>
      <vt:lpstr>предходен калкулатор ЗА ПЛАН</vt:lpstr>
      <vt:lpstr>ДУП</vt:lpstr>
      <vt:lpstr>Sheet1</vt:lpstr>
      <vt:lpstr>ФАКТОРИ ЗА ГУП</vt:lpstr>
      <vt:lpstr>ГУП</vt:lpstr>
      <vt:lpstr>'Калкулатор ЗА ПЛАН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2016-10-28T11:19:49Z</dcterms:created>
  <dcterms:modified xsi:type="dcterms:W3CDTF">2024-02-18T20:15:17Z</dcterms:modified>
</cp:coreProperties>
</file>